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390" activeTab="0"/>
  </bookViews>
  <sheets>
    <sheet name="! ZBIORCZY" sheetId="1" r:id="rId1"/>
  </sheets>
  <definedNames>
    <definedName name="_xlnm.Print_Area" localSheetId="0">'! ZBIORCZY'!$A$2:$AM$37,'! ZBIORCZY'!#REF!,'! ZBIORCZY'!#REF!,'! ZBIORCZY'!#REF!,'! ZBIORCZY'!#REF!,'! ZBIORCZY'!#REF!,'! ZBIORCZY'!#REF!,'! ZBIORCZY'!#REF!</definedName>
  </definedNames>
  <calcPr fullCalcOnLoad="1"/>
</workbook>
</file>

<file path=xl/sharedStrings.xml><?xml version="1.0" encoding="utf-8"?>
<sst xmlns="http://schemas.openxmlformats.org/spreadsheetml/2006/main" count="218" uniqueCount="83">
  <si>
    <t>Wartość środków oddanych w leasing [mln PLN]</t>
  </si>
  <si>
    <t>Lp.</t>
  </si>
  <si>
    <t>Spółka</t>
  </si>
  <si>
    <t>POJAZDY</t>
  </si>
  <si>
    <t>Osobowe</t>
  </si>
  <si>
    <t>Cięzarowe:</t>
  </si>
  <si>
    <t>o masie do                 3,5t</t>
  </si>
  <si>
    <t>o masie powyżej 3,5t</t>
  </si>
  <si>
    <t>Ciągniki siodłowe</t>
  </si>
  <si>
    <t>Naczepy / przyczepy</t>
  </si>
  <si>
    <t>Autobusy</t>
  </si>
  <si>
    <t>inne pojazdy</t>
  </si>
  <si>
    <t>MiU</t>
  </si>
  <si>
    <t>Sprzęt Budowlany</t>
  </si>
  <si>
    <t>Maszyny Rolnicze</t>
  </si>
  <si>
    <t>Maszyny Poligraf.</t>
  </si>
  <si>
    <t>maszyny do prod. tw. Sztucznych</t>
  </si>
  <si>
    <t>maszyny do obróbki metalu</t>
  </si>
  <si>
    <t>maszyny dla przemysłu spożywczego</t>
  </si>
  <si>
    <t>Sprzęt Medyczny</t>
  </si>
  <si>
    <t>Sprzęt Gastronom.</t>
  </si>
  <si>
    <t>Wózki Widłowe</t>
  </si>
  <si>
    <t>inne MiU</t>
  </si>
  <si>
    <t>IT</t>
  </si>
  <si>
    <t xml:space="preserve"> Sprzęt</t>
  </si>
  <si>
    <t>Oprogram.</t>
  </si>
  <si>
    <t>inne IT</t>
  </si>
  <si>
    <t>POZOSTAŁE ŚRODKI TRANSPORTU</t>
  </si>
  <si>
    <t>Powietrzne</t>
  </si>
  <si>
    <t>Wodne</t>
  </si>
  <si>
    <t>Kolejowe</t>
  </si>
  <si>
    <t>Inne ruchomości</t>
  </si>
  <si>
    <t>RUCHOMOŚCI</t>
  </si>
  <si>
    <t>NIERUCHOM.</t>
  </si>
  <si>
    <t>budynki przemysłowe</t>
  </si>
  <si>
    <t>obiekty handlowe i usługowe</t>
  </si>
  <si>
    <t>obiekty biurowe</t>
  </si>
  <si>
    <t>hotele i obiekty rekreacyjne</t>
  </si>
  <si>
    <t>inne</t>
  </si>
  <si>
    <t>OGÓŁEM</t>
  </si>
  <si>
    <t>Bankowy Fundusz Leasingowy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</si>
  <si>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</si>
  <si>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</si>
  <si>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</si>
  <si>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</si>
  <si>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</si>
  <si>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Leasing Polska</t>
  </si>
  <si>
    <t>De Lage Landen Leasing</t>
  </si>
  <si>
    <t>Deutsche Leasing Polska</t>
  </si>
  <si>
    <t>Europejski Fundusz Leasingowy</t>
  </si>
  <si>
    <t>Fortis Lease Polska</t>
  </si>
  <si>
    <t>Getin Leasing</t>
  </si>
  <si>
    <t>Handlowy-Leasing</t>
  </si>
  <si>
    <t>IKB Leasing Polska</t>
  </si>
  <si>
    <t>Kredyt Lease</t>
  </si>
  <si>
    <t>Millennium Leasing</t>
  </si>
  <si>
    <t>NL Leasing Polska</t>
  </si>
  <si>
    <t>NOMA 2</t>
  </si>
  <si>
    <t>ORIX Polska</t>
  </si>
  <si>
    <t>Pekao Leasing</t>
  </si>
  <si>
    <t>Raiffeisen Leasing Polska</t>
  </si>
  <si>
    <t>Renault Credit Polska</t>
  </si>
  <si>
    <t>Scania Finance Polska</t>
  </si>
  <si>
    <t>SGB-Tran-Leasing PTL</t>
  </si>
  <si>
    <t>SG Equipment Leasing Polska</t>
  </si>
  <si>
    <t>Siemens Finance</t>
  </si>
  <si>
    <t>VB Leasing Polska</t>
  </si>
  <si>
    <t>VFS Usługi Finansowe Polska</t>
  </si>
  <si>
    <t>Volkswagen Leasing Polska</t>
  </si>
  <si>
    <t xml:space="preserve">* Spółki leasingowe Banku Zachodniego WBK SA: BZ WBK Finanse &amp; Leasing SA i BZ WBK Leasing SA. </t>
  </si>
  <si>
    <t>bd</t>
  </si>
  <si>
    <t xml:space="preserve">I półrocze 2007 </t>
  </si>
  <si>
    <t>ING Lease (Polska)***</t>
  </si>
  <si>
    <t>LHI Leasing Polska ****</t>
  </si>
  <si>
    <t>Masterlease Polska *****</t>
  </si>
  <si>
    <t>Immoconsult Leasing Polska**</t>
  </si>
  <si>
    <t>** Immoconsult Leasing Polska publikuje swoje wyniki wyłącznie w wymiarze rocznym ze względu na specyfikę rynku leasingu nieruchomości</t>
  </si>
  <si>
    <t>*** Spółki ING Lease Polska oraz ING Car Lease Polska.</t>
  </si>
  <si>
    <t>**** LHI Leasing Polska publikuje swoje wyniki wyłącznie w wymiarze rocznym ze względu na specyfikę rynku leasingu nieruchomości</t>
  </si>
  <si>
    <t>***** Spółki Futura Leasing SA oraz Prime Car Management SA.</t>
  </si>
  <si>
    <t>Wyniki po I H 2006</t>
  </si>
  <si>
    <t>Zmiana</t>
  </si>
  <si>
    <t>Doszacowanie do 100% rynku: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</si>
</sst>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\ _z_ł_-;\-* #,##0.0\ _z_ł_-;_-* &quot;-&quot;??\ _z_ł_-;_-@_-"/>
    <numFmt numFmtId="166" formatCode="#,##0.0"/>
    <numFmt numFmtId="167" formatCode="00\-000"/>
    <numFmt numFmtId="168" formatCode="0.0"/>
    <numFmt numFmtId="169" formatCode="0.000"/>
    <numFmt numFmtId="170" formatCode="0.0000"/>
    <numFmt numFmtId="171" formatCode="#,##0.0_ ;\-#,##0.0\ "/>
    <numFmt numFmtId="172" formatCode="#,##0.00_ ;\-#,##0.00\ "/>
    <numFmt numFmtId="173" formatCode="#,##0.000"/>
    <numFmt numFmtId="174" formatCode="#,##0.0000"/>
    <numFmt numFmtId="175" formatCode="#,##0.00_);\-#,##0.00"/>
    <numFmt numFmtId="176" formatCode="_-* #,##0\ _z_ł_-;\-* #,##0\ _z_ł_-;_-* &quot;-&quot;??\ _z_ł_-;_-@_-"/>
    <numFmt numFmtId="177" formatCode="#,##0_ ;\-#,##0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2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medium">
        <color indexed="55"/>
      </bottom>
    </border>
  </borders>
  <cellStyleXfs count="2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4" fontId="11" fillId="3" borderId="8" xfId="0" applyNumberFormat="1" applyFont="1" applyFill="1" applyBorder="1" applyAlignment="1">
      <alignment/>
    </xf>
    <xf numFmtId="4" fontId="7" fillId="3" borderId="10" xfId="0" applyNumberFormat="1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4" fontId="10" fillId="3" borderId="10" xfId="0" applyNumberFormat="1" applyFont="1" applyFill="1" applyBorder="1" applyAlignment="1">
      <alignment horizontal="right"/>
    </xf>
    <xf numFmtId="4" fontId="11" fillId="3" borderId="12" xfId="0" applyNumberFormat="1" applyFont="1" applyFill="1" applyBorder="1" applyAlignment="1">
      <alignment horizontal="right"/>
    </xf>
    <xf numFmtId="4" fontId="11" fillId="3" borderId="13" xfId="0" applyNumberFormat="1" applyFont="1" applyFill="1" applyBorder="1" applyAlignment="1">
      <alignment horizontal="right"/>
    </xf>
    <xf numFmtId="4" fontId="10" fillId="3" borderId="13" xfId="0" applyNumberFormat="1" applyFont="1" applyFill="1" applyBorder="1" applyAlignment="1">
      <alignment horizontal="right"/>
    </xf>
    <xf numFmtId="4" fontId="12" fillId="3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64" fontId="14" fillId="0" borderId="0" xfId="24" applyNumberFormat="1" applyFont="1" applyFill="1" applyAlignment="1">
      <alignment/>
    </xf>
    <xf numFmtId="0" fontId="10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4" fontId="11" fillId="0" borderId="8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6" fillId="0" borderId="0" xfId="24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4" fontId="6" fillId="0" borderId="0" xfId="24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64" fontId="16" fillId="0" borderId="0" xfId="24" applyNumberFormat="1" applyFont="1" applyFill="1" applyAlignment="1">
      <alignment/>
    </xf>
    <xf numFmtId="164" fontId="6" fillId="0" borderId="0" xfId="24" applyNumberFormat="1" applyFont="1" applyAlignment="1">
      <alignment/>
    </xf>
    <xf numFmtId="0" fontId="0" fillId="0" borderId="0" xfId="0" applyFont="1" applyBorder="1" applyAlignment="1">
      <alignment/>
    </xf>
    <xf numFmtId="0" fontId="17" fillId="0" borderId="14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4" borderId="7" xfId="0" applyFont="1" applyFill="1" applyBorder="1" applyAlignment="1">
      <alignment/>
    </xf>
    <xf numFmtId="9" fontId="8" fillId="0" borderId="7" xfId="0" applyNumberFormat="1" applyFont="1" applyBorder="1" applyAlignment="1">
      <alignment/>
    </xf>
    <xf numFmtId="3" fontId="8" fillId="4" borderId="7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" fontId="8" fillId="0" borderId="0" xfId="22" applyNumberFormat="1" applyFont="1" applyBorder="1" applyAlignment="1">
      <alignment horizontal="center"/>
      <protection/>
    </xf>
    <xf numFmtId="9" fontId="7" fillId="0" borderId="0" xfId="0" applyNumberFormat="1" applyFont="1" applyBorder="1" applyAlignment="1">
      <alignment/>
    </xf>
    <xf numFmtId="9" fontId="0" fillId="0" borderId="0" xfId="22" applyNumberFormat="1" applyFont="1" applyBorder="1">
      <alignment/>
      <protection/>
    </xf>
    <xf numFmtId="3" fontId="0" fillId="4" borderId="7" xfId="22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166" fontId="20" fillId="0" borderId="0" xfId="20" applyNumberFormat="1" applyFont="1" applyFill="1" applyBorder="1">
      <alignment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15" fillId="4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Comma" xfId="16"/>
    <cellStyle name="Comma [0]" xfId="17"/>
    <cellStyle name="Hyperlink" xfId="18"/>
    <cellStyle name="Normal_leasing" xfId="19"/>
    <cellStyle name="Normalny_Leasing market 2006 - supplement" xfId="20"/>
    <cellStyle name="Normalny_nieruchomości" xfId="21"/>
    <cellStyle name="Normalny_wyniki.1h.2006.zbiorcze ZPL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7"/>
  <sheetViews>
    <sheetView tabSelected="1" view="pageBreakPreview" zoomScale="60" zoomScaleNormal="85" workbookViewId="0" topLeftCell="A1">
      <selection activeCell="P4" sqref="P4"/>
    </sheetView>
  </sheetViews>
  <sheetFormatPr defaultColWidth="9.00390625" defaultRowHeight="12.75"/>
  <cols>
    <col min="1" max="1" width="3.75390625" style="2" customWidth="1"/>
    <col min="2" max="2" width="28.875" style="2" customWidth="1"/>
    <col min="3" max="3" width="10.75390625" style="2" customWidth="1"/>
    <col min="4" max="4" width="9.75390625" style="2" customWidth="1"/>
    <col min="5" max="5" width="10.125" style="2" customWidth="1"/>
    <col min="6" max="6" width="12.875" style="2" customWidth="1"/>
    <col min="7" max="7" width="11.875" style="2" customWidth="1"/>
    <col min="8" max="8" width="10.25390625" style="2" bestFit="1" customWidth="1"/>
    <col min="9" max="9" width="9.25390625" style="2" bestFit="1" customWidth="1"/>
    <col min="10" max="10" width="9.25390625" style="2" customWidth="1"/>
    <col min="11" max="11" width="12.00390625" style="2" bestFit="1" customWidth="1"/>
    <col min="12" max="12" width="11.75390625" style="2" customWidth="1"/>
    <col min="13" max="13" width="9.25390625" style="2" bestFit="1" customWidth="1"/>
    <col min="14" max="14" width="14.375" style="2" bestFit="1" customWidth="1"/>
    <col min="15" max="15" width="12.75390625" style="2" bestFit="1" customWidth="1"/>
    <col min="16" max="18" width="12.75390625" style="2" customWidth="1"/>
    <col min="19" max="19" width="9.25390625" style="2" bestFit="1" customWidth="1"/>
    <col min="20" max="20" width="12.00390625" style="2" bestFit="1" customWidth="1"/>
    <col min="21" max="21" width="11.25390625" style="2" bestFit="1" customWidth="1"/>
    <col min="22" max="22" width="9.25390625" style="2" bestFit="1" customWidth="1"/>
    <col min="23" max="23" width="12.00390625" style="2" bestFit="1" customWidth="1"/>
    <col min="24" max="24" width="10.25390625" style="2" bestFit="1" customWidth="1"/>
    <col min="25" max="25" width="9.875" style="2" bestFit="1" customWidth="1"/>
    <col min="26" max="26" width="9.875" style="2" customWidth="1"/>
    <col min="27" max="27" width="14.75390625" style="2" customWidth="1"/>
    <col min="28" max="28" width="11.875" style="2" customWidth="1"/>
    <col min="29" max="30" width="10.75390625" style="2" customWidth="1"/>
    <col min="31" max="31" width="13.625" style="2" customWidth="1"/>
    <col min="32" max="32" width="17.25390625" style="2" customWidth="1"/>
    <col min="33" max="38" width="13.75390625" style="2" customWidth="1"/>
    <col min="39" max="39" width="17.25390625" style="2" customWidth="1"/>
    <col min="40" max="42" width="9.125" style="2" customWidth="1"/>
    <col min="43" max="45" width="9.25390625" style="2" bestFit="1" customWidth="1"/>
    <col min="46" max="16384" width="9.125" style="2" customWidth="1"/>
  </cols>
  <sheetData>
    <row r="2" spans="1:22" ht="20.25">
      <c r="A2" s="1" t="s">
        <v>0</v>
      </c>
      <c r="L2" s="3" t="s">
        <v>71</v>
      </c>
      <c r="M2" s="3"/>
      <c r="N2" s="3"/>
      <c r="O2" s="3"/>
      <c r="P2" s="3"/>
      <c r="Q2" s="3"/>
      <c r="R2" s="3"/>
      <c r="S2" s="3"/>
      <c r="T2" s="3"/>
      <c r="U2" s="3"/>
      <c r="V2" s="3"/>
    </row>
    <row r="3" ht="13.5" thickBot="1"/>
    <row r="4" spans="1:39" ht="39" thickBot="1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9" t="s">
        <v>8</v>
      </c>
      <c r="I4" s="9" t="s">
        <v>9</v>
      </c>
      <c r="J4" s="5" t="s">
        <v>10</v>
      </c>
      <c r="K4" s="10" t="s">
        <v>11</v>
      </c>
      <c r="L4" s="6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10" t="s">
        <v>22</v>
      </c>
      <c r="W4" s="6" t="s">
        <v>23</v>
      </c>
      <c r="X4" s="7" t="s">
        <v>24</v>
      </c>
      <c r="Y4" s="11" t="s">
        <v>25</v>
      </c>
      <c r="Z4" s="10" t="s">
        <v>26</v>
      </c>
      <c r="AA4" s="12" t="s">
        <v>27</v>
      </c>
      <c r="AB4" s="7" t="s">
        <v>28</v>
      </c>
      <c r="AC4" s="7" t="s">
        <v>29</v>
      </c>
      <c r="AD4" s="13" t="s">
        <v>30</v>
      </c>
      <c r="AE4" s="14" t="s">
        <v>31</v>
      </c>
      <c r="AF4" s="14" t="s">
        <v>32</v>
      </c>
      <c r="AG4" s="12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13" t="s">
        <v>38</v>
      </c>
      <c r="AM4" s="14" t="s">
        <v>39</v>
      </c>
    </row>
    <row r="5" spans="1:41" s="25" customFormat="1" ht="15">
      <c r="A5" s="15">
        <v>1</v>
      </c>
      <c r="B5" s="16" t="s">
        <v>40</v>
      </c>
      <c r="C5" s="17">
        <v>435.88</v>
      </c>
      <c r="D5" s="18" t="s">
        <v>70</v>
      </c>
      <c r="E5" s="18" t="s">
        <v>70</v>
      </c>
      <c r="F5" s="18" t="s">
        <v>70</v>
      </c>
      <c r="G5" s="18" t="s">
        <v>70</v>
      </c>
      <c r="H5" s="18" t="s">
        <v>70</v>
      </c>
      <c r="I5" s="18" t="s">
        <v>70</v>
      </c>
      <c r="J5" s="18" t="s">
        <v>70</v>
      </c>
      <c r="K5" s="19" t="s">
        <v>70</v>
      </c>
      <c r="L5" s="18">
        <v>108.12</v>
      </c>
      <c r="M5" s="20" t="s">
        <v>70</v>
      </c>
      <c r="N5" s="20" t="s">
        <v>70</v>
      </c>
      <c r="O5" s="20" t="s">
        <v>70</v>
      </c>
      <c r="P5" s="20" t="s">
        <v>70</v>
      </c>
      <c r="Q5" s="20" t="s">
        <v>70</v>
      </c>
      <c r="R5" s="20" t="s">
        <v>70</v>
      </c>
      <c r="S5" s="20" t="s">
        <v>70</v>
      </c>
      <c r="T5" s="20" t="s">
        <v>70</v>
      </c>
      <c r="U5" s="20" t="s">
        <v>70</v>
      </c>
      <c r="V5" s="20" t="s">
        <v>70</v>
      </c>
      <c r="W5" s="20">
        <v>2.4</v>
      </c>
      <c r="X5" s="20" t="s">
        <v>70</v>
      </c>
      <c r="Y5" s="20" t="s">
        <v>70</v>
      </c>
      <c r="Z5" s="20" t="s">
        <v>70</v>
      </c>
      <c r="AA5" s="20">
        <v>2.97</v>
      </c>
      <c r="AB5" s="20" t="s">
        <v>70</v>
      </c>
      <c r="AC5" s="20" t="s">
        <v>70</v>
      </c>
      <c r="AD5" s="20" t="s">
        <v>70</v>
      </c>
      <c r="AE5" s="20">
        <v>28.89</v>
      </c>
      <c r="AF5" s="21">
        <v>578.26</v>
      </c>
      <c r="AG5" s="22">
        <v>70.14</v>
      </c>
      <c r="AH5" s="23" t="s">
        <v>70</v>
      </c>
      <c r="AI5" s="23" t="s">
        <v>70</v>
      </c>
      <c r="AJ5" s="23" t="s">
        <v>70</v>
      </c>
      <c r="AK5" s="23" t="s">
        <v>70</v>
      </c>
      <c r="AL5" s="23" t="s">
        <v>70</v>
      </c>
      <c r="AM5" s="24">
        <f aca="true" t="shared" si="0" ref="AM5:AM18">SUM(AF5:AG5)</f>
        <v>648.4</v>
      </c>
      <c r="AO5" s="26"/>
    </row>
    <row r="6" spans="1:41" s="25" customFormat="1" ht="15">
      <c r="A6" s="27">
        <v>2</v>
      </c>
      <c r="B6" s="28" t="s">
        <v>41</v>
      </c>
      <c r="C6" s="29">
        <v>11.989061716456998</v>
      </c>
      <c r="D6" s="30" t="s">
        <v>70</v>
      </c>
      <c r="E6" s="30" t="s">
        <v>70</v>
      </c>
      <c r="F6" s="30" t="s">
        <v>70</v>
      </c>
      <c r="G6" s="30" t="s">
        <v>70</v>
      </c>
      <c r="H6" s="30" t="s">
        <v>70</v>
      </c>
      <c r="I6" s="30" t="s">
        <v>70</v>
      </c>
      <c r="J6" s="30" t="s">
        <v>70</v>
      </c>
      <c r="K6" s="31">
        <v>0</v>
      </c>
      <c r="L6" s="30">
        <v>71.685323075146</v>
      </c>
      <c r="M6" s="32" t="s">
        <v>70</v>
      </c>
      <c r="N6" s="32" t="s">
        <v>70</v>
      </c>
      <c r="O6" s="32" t="s">
        <v>70</v>
      </c>
      <c r="P6" s="32" t="s">
        <v>70</v>
      </c>
      <c r="Q6" s="32" t="s">
        <v>70</v>
      </c>
      <c r="R6" s="32" t="s">
        <v>70</v>
      </c>
      <c r="S6" s="32" t="s">
        <v>70</v>
      </c>
      <c r="T6" s="32" t="s">
        <v>70</v>
      </c>
      <c r="U6" s="32" t="s">
        <v>70</v>
      </c>
      <c r="V6" s="32" t="s">
        <v>70</v>
      </c>
      <c r="W6" s="32">
        <v>7.216740160544001</v>
      </c>
      <c r="X6" s="32" t="s">
        <v>70</v>
      </c>
      <c r="Y6" s="32" t="s">
        <v>70</v>
      </c>
      <c r="Z6" s="32" t="s">
        <v>70</v>
      </c>
      <c r="AA6" s="32">
        <v>0</v>
      </c>
      <c r="AB6" s="32">
        <v>0</v>
      </c>
      <c r="AC6" s="32">
        <v>0</v>
      </c>
      <c r="AD6" s="32">
        <v>0</v>
      </c>
      <c r="AE6" s="32">
        <v>2.4805664000000003</v>
      </c>
      <c r="AF6" s="33">
        <v>93.37169135214701</v>
      </c>
      <c r="AG6" s="34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6">
        <f t="shared" si="0"/>
        <v>93.37169135214701</v>
      </c>
      <c r="AO6" s="26"/>
    </row>
    <row r="7" spans="1:41" s="25" customFormat="1" ht="15">
      <c r="A7" s="15">
        <v>3</v>
      </c>
      <c r="B7" s="16" t="s">
        <v>42</v>
      </c>
      <c r="C7" s="17">
        <v>446.8819248600002</v>
      </c>
      <c r="D7" s="18">
        <v>171.9177758700001</v>
      </c>
      <c r="E7" s="18">
        <v>83.46855158000002</v>
      </c>
      <c r="F7" s="18">
        <v>30.423254160000006</v>
      </c>
      <c r="G7" s="18">
        <v>53.04529742000001</v>
      </c>
      <c r="H7" s="18">
        <v>133.50977648000003</v>
      </c>
      <c r="I7" s="18">
        <v>47.69741691000006</v>
      </c>
      <c r="J7" s="18">
        <v>2.0618025</v>
      </c>
      <c r="K7" s="19">
        <v>8.22660152</v>
      </c>
      <c r="L7" s="18">
        <v>157.49528264999998</v>
      </c>
      <c r="M7" s="20">
        <v>23.88190738</v>
      </c>
      <c r="N7" s="20">
        <v>0</v>
      </c>
      <c r="O7" s="20">
        <v>8.339282670000001</v>
      </c>
      <c r="P7" s="20">
        <v>5.76025001</v>
      </c>
      <c r="Q7" s="20">
        <v>18.720147009999998</v>
      </c>
      <c r="R7" s="20">
        <v>4.4398474100000005</v>
      </c>
      <c r="S7" s="20">
        <v>14.043735899999994</v>
      </c>
      <c r="T7" s="20">
        <v>0.9469065400000002</v>
      </c>
      <c r="U7" s="20">
        <v>27.777613979999998</v>
      </c>
      <c r="V7" s="20">
        <v>53.58559175</v>
      </c>
      <c r="W7" s="20">
        <v>16.269249690000002</v>
      </c>
      <c r="X7" s="20">
        <v>16.269249690000002</v>
      </c>
      <c r="Y7" s="20">
        <v>0</v>
      </c>
      <c r="Z7" s="20">
        <v>0</v>
      </c>
      <c r="AA7" s="20">
        <v>10.20548901</v>
      </c>
      <c r="AB7" s="20">
        <v>0.90366</v>
      </c>
      <c r="AC7" s="20">
        <v>0.90182901</v>
      </c>
      <c r="AD7" s="20">
        <v>8.4</v>
      </c>
      <c r="AE7" s="20">
        <v>9.862242</v>
      </c>
      <c r="AF7" s="21">
        <v>640.7141882100001</v>
      </c>
      <c r="AG7" s="22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4">
        <f t="shared" si="0"/>
        <v>640.7141882100001</v>
      </c>
      <c r="AO7" s="26"/>
    </row>
    <row r="8" spans="1:41" s="25" customFormat="1" ht="15">
      <c r="A8" s="27">
        <v>4</v>
      </c>
      <c r="B8" s="28" t="s">
        <v>43</v>
      </c>
      <c r="C8" s="29">
        <v>938.9593486144795</v>
      </c>
      <c r="D8" s="30">
        <v>363.0868801638095</v>
      </c>
      <c r="E8" s="30">
        <v>162.9531165791207</v>
      </c>
      <c r="F8" s="30">
        <v>0</v>
      </c>
      <c r="G8" s="30">
        <v>162.9531165791207</v>
      </c>
      <c r="H8" s="30">
        <v>226.2689604584342</v>
      </c>
      <c r="I8" s="30">
        <v>99.40715525172564</v>
      </c>
      <c r="J8" s="30">
        <v>58.49657803158191</v>
      </c>
      <c r="K8" s="31">
        <v>28.746658129807674</v>
      </c>
      <c r="L8" s="30">
        <v>265.85616926459744</v>
      </c>
      <c r="M8" s="32">
        <v>61.98928298584352</v>
      </c>
      <c r="N8" s="32">
        <v>4.588425511625786</v>
      </c>
      <c r="O8" s="32">
        <v>10.699921439101578</v>
      </c>
      <c r="P8" s="32">
        <v>20.628017284983304</v>
      </c>
      <c r="Q8" s="32">
        <v>18.19676875888495</v>
      </c>
      <c r="R8" s="32">
        <v>8.674176185253415</v>
      </c>
      <c r="S8" s="32">
        <v>0.8389212161538111</v>
      </c>
      <c r="T8" s="32">
        <v>0.528799347316173</v>
      </c>
      <c r="U8" s="32">
        <v>9.133967702002897</v>
      </c>
      <c r="V8" s="32">
        <v>130.577888833432</v>
      </c>
      <c r="W8" s="32">
        <v>3.6237413542099883</v>
      </c>
      <c r="X8" s="32">
        <v>3.2674951788764584</v>
      </c>
      <c r="Y8" s="32">
        <v>0.3562461753335301</v>
      </c>
      <c r="Z8" s="32">
        <v>0</v>
      </c>
      <c r="AA8" s="32">
        <v>8.71406116</v>
      </c>
      <c r="AB8" s="32">
        <v>6.20842504</v>
      </c>
      <c r="AC8" s="32">
        <v>2.50563612</v>
      </c>
      <c r="AD8" s="32">
        <v>0</v>
      </c>
      <c r="AE8" s="32">
        <v>6.756997891348807</v>
      </c>
      <c r="AF8" s="33">
        <v>1223.9103182846359</v>
      </c>
      <c r="AG8" s="34">
        <v>279.33396983</v>
      </c>
      <c r="AH8" s="35">
        <v>62.782709</v>
      </c>
      <c r="AI8" s="35">
        <v>7.85165</v>
      </c>
      <c r="AJ8" s="35">
        <v>145.23387983</v>
      </c>
      <c r="AK8" s="35">
        <v>46.965731</v>
      </c>
      <c r="AL8" s="35">
        <v>16.5</v>
      </c>
      <c r="AM8" s="36">
        <f t="shared" si="0"/>
        <v>1503.2442881146358</v>
      </c>
      <c r="AO8" s="26"/>
    </row>
    <row r="9" spans="1:41" s="25" customFormat="1" ht="15">
      <c r="A9" s="15">
        <v>5</v>
      </c>
      <c r="B9" s="16" t="s">
        <v>44</v>
      </c>
      <c r="C9" s="17">
        <v>541.9136565714006</v>
      </c>
      <c r="D9" s="18">
        <v>202.57028167039553</v>
      </c>
      <c r="E9" s="18">
        <v>139.8</v>
      </c>
      <c r="F9" s="18" t="s">
        <v>70</v>
      </c>
      <c r="G9" s="18" t="s">
        <v>70</v>
      </c>
      <c r="H9" s="18">
        <v>107.53234218115948</v>
      </c>
      <c r="I9" s="18">
        <v>79.02826639531698</v>
      </c>
      <c r="J9" s="18">
        <v>11.23430429452841</v>
      </c>
      <c r="K9" s="19">
        <v>1.74846203</v>
      </c>
      <c r="L9" s="18">
        <v>249.47338563223374</v>
      </c>
      <c r="M9" s="20" t="s">
        <v>70</v>
      </c>
      <c r="N9" s="20" t="s">
        <v>70</v>
      </c>
      <c r="O9" s="20" t="s">
        <v>70</v>
      </c>
      <c r="P9" s="20" t="s">
        <v>70</v>
      </c>
      <c r="Q9" s="20" t="s">
        <v>70</v>
      </c>
      <c r="R9" s="20" t="s">
        <v>70</v>
      </c>
      <c r="S9" s="20" t="s">
        <v>70</v>
      </c>
      <c r="T9" s="20" t="s">
        <v>70</v>
      </c>
      <c r="U9" s="20" t="s">
        <v>70</v>
      </c>
      <c r="V9" s="20" t="s">
        <v>70</v>
      </c>
      <c r="W9" s="20">
        <v>3.4471710500000006</v>
      </c>
      <c r="X9" s="20" t="s">
        <v>70</v>
      </c>
      <c r="Y9" s="20" t="s">
        <v>70</v>
      </c>
      <c r="Z9" s="20" t="s">
        <v>70</v>
      </c>
      <c r="AA9" s="20">
        <v>7.378880329999999</v>
      </c>
      <c r="AB9" s="20">
        <v>5.35</v>
      </c>
      <c r="AC9" s="20">
        <v>2.02888033</v>
      </c>
      <c r="AD9" s="20" t="s">
        <v>70</v>
      </c>
      <c r="AE9" s="20" t="s">
        <v>70</v>
      </c>
      <c r="AF9" s="21">
        <v>802.2130935836343</v>
      </c>
      <c r="AG9" s="22">
        <v>6</v>
      </c>
      <c r="AH9" s="23" t="s">
        <v>70</v>
      </c>
      <c r="AI9" s="23" t="s">
        <v>70</v>
      </c>
      <c r="AJ9" s="23" t="s">
        <v>70</v>
      </c>
      <c r="AK9" s="23" t="s">
        <v>70</v>
      </c>
      <c r="AL9" s="23" t="s">
        <v>70</v>
      </c>
      <c r="AM9" s="24">
        <f t="shared" si="0"/>
        <v>808.2130935836343</v>
      </c>
      <c r="AO9" s="26"/>
    </row>
    <row r="10" spans="1:41" s="25" customFormat="1" ht="15">
      <c r="A10" s="27">
        <v>6</v>
      </c>
      <c r="B10" s="28" t="s">
        <v>45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L10" s="30">
        <v>179.6</v>
      </c>
      <c r="M10" s="32">
        <v>179.6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3">
        <v>179.6</v>
      </c>
      <c r="AG10" s="34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6">
        <f t="shared" si="0"/>
        <v>179.6</v>
      </c>
      <c r="AO10" s="26"/>
    </row>
    <row r="11" spans="1:41" s="25" customFormat="1" ht="15">
      <c r="A11" s="15">
        <v>7</v>
      </c>
      <c r="B11" s="16" t="s">
        <v>46</v>
      </c>
      <c r="C11" s="17">
        <v>248.56</v>
      </c>
      <c r="D11" s="18">
        <v>109.04</v>
      </c>
      <c r="E11" s="18">
        <v>78.74</v>
      </c>
      <c r="F11" s="18">
        <v>40.04</v>
      </c>
      <c r="G11" s="18">
        <v>38.7</v>
      </c>
      <c r="H11" s="18">
        <v>42.45</v>
      </c>
      <c r="I11" s="18">
        <v>11.93</v>
      </c>
      <c r="J11" s="18">
        <v>6.17</v>
      </c>
      <c r="K11" s="19">
        <v>0.23</v>
      </c>
      <c r="L11" s="18">
        <v>0.1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0.05</v>
      </c>
      <c r="V11" s="20">
        <v>0.05</v>
      </c>
      <c r="W11" s="20">
        <v>0.614</v>
      </c>
      <c r="X11" s="20">
        <v>0.61</v>
      </c>
      <c r="Y11" s="20">
        <v>0.004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1">
        <v>249.274</v>
      </c>
      <c r="AG11" s="22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4">
        <f t="shared" si="0"/>
        <v>249.274</v>
      </c>
      <c r="AO11" s="26"/>
    </row>
    <row r="12" spans="1:41" s="25" customFormat="1" ht="15">
      <c r="A12" s="27">
        <v>8</v>
      </c>
      <c r="B12" s="28" t="s">
        <v>47</v>
      </c>
      <c r="C12" s="29">
        <v>91.09</v>
      </c>
      <c r="D12" s="30">
        <v>0.06</v>
      </c>
      <c r="E12" s="30">
        <v>4.4</v>
      </c>
      <c r="F12" s="30">
        <v>0</v>
      </c>
      <c r="G12" s="30">
        <v>4.4</v>
      </c>
      <c r="H12" s="30">
        <v>9.92</v>
      </c>
      <c r="I12" s="30">
        <v>76.71</v>
      </c>
      <c r="J12" s="30">
        <v>0</v>
      </c>
      <c r="K12" s="31">
        <v>0</v>
      </c>
      <c r="L12" s="30">
        <v>35.388</v>
      </c>
      <c r="M12" s="32">
        <v>2.65</v>
      </c>
      <c r="N12" s="32">
        <v>32.39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0.129</v>
      </c>
      <c r="V12" s="32">
        <v>0.219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3">
        <v>126.47799999999998</v>
      </c>
      <c r="AG12" s="34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6">
        <f t="shared" si="0"/>
        <v>126.47799999999998</v>
      </c>
      <c r="AO12" s="26"/>
    </row>
    <row r="13" spans="1:41" s="25" customFormat="1" ht="15">
      <c r="A13" s="15">
        <v>9</v>
      </c>
      <c r="B13" s="16" t="s">
        <v>48</v>
      </c>
      <c r="C13" s="17">
        <v>69.299</v>
      </c>
      <c r="D13" s="18">
        <v>8.918</v>
      </c>
      <c r="E13" s="18">
        <v>60.38</v>
      </c>
      <c r="F13" s="18" t="s">
        <v>70</v>
      </c>
      <c r="G13" s="18" t="s">
        <v>70</v>
      </c>
      <c r="H13" s="18">
        <v>0</v>
      </c>
      <c r="I13" s="18">
        <v>0</v>
      </c>
      <c r="J13" s="18">
        <v>0</v>
      </c>
      <c r="K13" s="19">
        <v>0</v>
      </c>
      <c r="L13" s="18">
        <v>183.338</v>
      </c>
      <c r="M13" s="20" t="s">
        <v>70</v>
      </c>
      <c r="N13" s="20" t="s">
        <v>70</v>
      </c>
      <c r="O13" s="20" t="s">
        <v>70</v>
      </c>
      <c r="P13" s="20" t="s">
        <v>70</v>
      </c>
      <c r="Q13" s="20" t="s">
        <v>70</v>
      </c>
      <c r="R13" s="20" t="s">
        <v>70</v>
      </c>
      <c r="S13" s="20" t="s">
        <v>70</v>
      </c>
      <c r="T13" s="20" t="s">
        <v>70</v>
      </c>
      <c r="U13" s="20" t="s">
        <v>70</v>
      </c>
      <c r="V13" s="20" t="s">
        <v>70</v>
      </c>
      <c r="W13" s="20">
        <v>0.16</v>
      </c>
      <c r="X13" s="20" t="s">
        <v>70</v>
      </c>
      <c r="Y13" s="20" t="s">
        <v>70</v>
      </c>
      <c r="Z13" s="20" t="s">
        <v>70</v>
      </c>
      <c r="AA13" s="20">
        <v>16.343</v>
      </c>
      <c r="AB13" s="20" t="s">
        <v>70</v>
      </c>
      <c r="AC13" s="20" t="s">
        <v>70</v>
      </c>
      <c r="AD13" s="20" t="s">
        <v>70</v>
      </c>
      <c r="AE13" s="20">
        <v>0</v>
      </c>
      <c r="AF13" s="21">
        <v>269.14</v>
      </c>
      <c r="AG13" s="22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4">
        <f t="shared" si="0"/>
        <v>269.14</v>
      </c>
      <c r="AO13" s="26"/>
    </row>
    <row r="14" spans="1:41" s="25" customFormat="1" ht="15">
      <c r="A14" s="27">
        <v>10</v>
      </c>
      <c r="B14" s="28" t="s">
        <v>49</v>
      </c>
      <c r="C14" s="29">
        <v>1239.7143707699993</v>
      </c>
      <c r="D14" s="30">
        <v>583.8898246899992</v>
      </c>
      <c r="E14" s="30">
        <v>357.11114726000005</v>
      </c>
      <c r="F14" s="30">
        <v>227.93192425</v>
      </c>
      <c r="G14" s="30">
        <v>129.17922301000002</v>
      </c>
      <c r="H14" s="30">
        <v>164.88208720000006</v>
      </c>
      <c r="I14" s="30">
        <v>125.45082726</v>
      </c>
      <c r="J14" s="30">
        <v>5.2780483600000005</v>
      </c>
      <c r="K14" s="31">
        <v>3.1024359999999995</v>
      </c>
      <c r="L14" s="30">
        <v>444.9690154600001</v>
      </c>
      <c r="M14" s="32">
        <v>203.44204714000006</v>
      </c>
      <c r="N14" s="32">
        <v>16.81513872</v>
      </c>
      <c r="O14" s="32">
        <v>4.82306659</v>
      </c>
      <c r="P14" s="32">
        <v>4.65534405</v>
      </c>
      <c r="Q14" s="32">
        <v>5.758342900000001</v>
      </c>
      <c r="R14" s="32">
        <v>10.253397729999998</v>
      </c>
      <c r="S14" s="32">
        <v>13.1777737</v>
      </c>
      <c r="T14" s="32">
        <v>27.511504239999997</v>
      </c>
      <c r="U14" s="32">
        <v>30.35953595</v>
      </c>
      <c r="V14" s="32">
        <v>128.17286444</v>
      </c>
      <c r="W14" s="32">
        <v>23.845452519999995</v>
      </c>
      <c r="X14" s="32">
        <v>12.638070529999998</v>
      </c>
      <c r="Y14" s="32">
        <v>6.078206249999999</v>
      </c>
      <c r="Z14" s="32">
        <v>5.129175739999999</v>
      </c>
      <c r="AA14" s="32">
        <v>0.47846685</v>
      </c>
      <c r="AB14" s="32">
        <v>0</v>
      </c>
      <c r="AC14" s="32">
        <v>0.47846685</v>
      </c>
      <c r="AD14" s="32">
        <v>0</v>
      </c>
      <c r="AE14" s="32">
        <v>0</v>
      </c>
      <c r="AF14" s="33">
        <v>1709.0073055999992</v>
      </c>
      <c r="AG14" s="34">
        <v>4.069586</v>
      </c>
      <c r="AH14" s="35">
        <v>0</v>
      </c>
      <c r="AI14" s="35">
        <v>4.069586</v>
      </c>
      <c r="AJ14" s="35">
        <v>0</v>
      </c>
      <c r="AK14" s="35">
        <v>0</v>
      </c>
      <c r="AL14" s="35">
        <v>0</v>
      </c>
      <c r="AM14" s="36">
        <f t="shared" si="0"/>
        <v>1713.0768915999993</v>
      </c>
      <c r="AO14" s="26"/>
    </row>
    <row r="15" spans="1:41" s="25" customFormat="1" ht="15">
      <c r="A15" s="15">
        <v>11</v>
      </c>
      <c r="B15" s="16" t="s">
        <v>50</v>
      </c>
      <c r="C15" s="17">
        <v>297.95</v>
      </c>
      <c r="D15" s="18">
        <v>67.57</v>
      </c>
      <c r="E15" s="18">
        <v>180.76</v>
      </c>
      <c r="F15" s="18" t="s">
        <v>70</v>
      </c>
      <c r="G15" s="18" t="s">
        <v>70</v>
      </c>
      <c r="H15" s="18">
        <v>0</v>
      </c>
      <c r="I15" s="18">
        <v>0</v>
      </c>
      <c r="J15" s="18">
        <v>0</v>
      </c>
      <c r="K15" s="19">
        <v>49.62</v>
      </c>
      <c r="L15" s="18">
        <v>150.02</v>
      </c>
      <c r="M15" s="20">
        <v>23.9</v>
      </c>
      <c r="N15" s="20">
        <v>9.18</v>
      </c>
      <c r="O15" s="20">
        <v>8.47</v>
      </c>
      <c r="P15" s="20">
        <v>17.92</v>
      </c>
      <c r="Q15" s="20">
        <v>0</v>
      </c>
      <c r="R15" s="20">
        <v>0</v>
      </c>
      <c r="S15" s="20">
        <v>3.73</v>
      </c>
      <c r="T15" s="20">
        <v>0</v>
      </c>
      <c r="U15" s="20">
        <v>12.08</v>
      </c>
      <c r="V15" s="20">
        <v>74.74</v>
      </c>
      <c r="W15" s="20">
        <v>20.2</v>
      </c>
      <c r="X15" s="20">
        <v>20.2</v>
      </c>
      <c r="Y15" s="20">
        <v>0</v>
      </c>
      <c r="Z15" s="20">
        <v>0</v>
      </c>
      <c r="AA15" s="20">
        <v>4.79</v>
      </c>
      <c r="AB15" s="20">
        <v>4.79</v>
      </c>
      <c r="AC15" s="20">
        <v>0</v>
      </c>
      <c r="AD15" s="20">
        <v>0</v>
      </c>
      <c r="AE15" s="20">
        <v>21.81</v>
      </c>
      <c r="AF15" s="21">
        <v>494.77</v>
      </c>
      <c r="AG15" s="22">
        <v>73.49</v>
      </c>
      <c r="AH15" s="23">
        <v>0</v>
      </c>
      <c r="AI15" s="23">
        <v>73.49</v>
      </c>
      <c r="AJ15" s="23">
        <v>0</v>
      </c>
      <c r="AK15" s="23">
        <v>0</v>
      </c>
      <c r="AL15" s="23">
        <v>0</v>
      </c>
      <c r="AM15" s="24">
        <f t="shared" si="0"/>
        <v>568.26</v>
      </c>
      <c r="AO15" s="26"/>
    </row>
    <row r="16" spans="1:41" s="25" customFormat="1" ht="15">
      <c r="A16" s="27">
        <v>12</v>
      </c>
      <c r="B16" s="28" t="s">
        <v>51</v>
      </c>
      <c r="C16" s="29">
        <v>172.5</v>
      </c>
      <c r="D16" s="30">
        <v>40</v>
      </c>
      <c r="E16" s="30" t="s">
        <v>70</v>
      </c>
      <c r="F16" s="30" t="s">
        <v>70</v>
      </c>
      <c r="G16" s="30" t="s">
        <v>70</v>
      </c>
      <c r="H16" s="30" t="s">
        <v>70</v>
      </c>
      <c r="I16" s="30" t="s">
        <v>70</v>
      </c>
      <c r="J16" s="30" t="s">
        <v>70</v>
      </c>
      <c r="K16" s="31" t="s">
        <v>70</v>
      </c>
      <c r="L16" s="30">
        <v>36</v>
      </c>
      <c r="M16" s="32" t="s">
        <v>70</v>
      </c>
      <c r="N16" s="32" t="s">
        <v>70</v>
      </c>
      <c r="O16" s="32" t="s">
        <v>70</v>
      </c>
      <c r="P16" s="32" t="s">
        <v>70</v>
      </c>
      <c r="Q16" s="32" t="s">
        <v>70</v>
      </c>
      <c r="R16" s="32" t="s">
        <v>70</v>
      </c>
      <c r="S16" s="32" t="s">
        <v>70</v>
      </c>
      <c r="T16" s="32" t="s">
        <v>70</v>
      </c>
      <c r="U16" s="32" t="s">
        <v>70</v>
      </c>
      <c r="V16" s="32" t="s">
        <v>70</v>
      </c>
      <c r="W16" s="32">
        <v>0.8</v>
      </c>
      <c r="X16" s="32" t="s">
        <v>70</v>
      </c>
      <c r="Y16" s="32" t="s">
        <v>70</v>
      </c>
      <c r="Z16" s="32" t="s">
        <v>70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3">
        <v>209.3</v>
      </c>
      <c r="AG16" s="34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6">
        <f t="shared" si="0"/>
        <v>209.3</v>
      </c>
      <c r="AO16" s="26"/>
    </row>
    <row r="17" spans="1:41" s="25" customFormat="1" ht="15">
      <c r="A17" s="15">
        <v>13</v>
      </c>
      <c r="B17" s="16" t="s">
        <v>52</v>
      </c>
      <c r="C17" s="17">
        <v>264.18976389000005</v>
      </c>
      <c r="D17" s="18">
        <v>13.904069369999998</v>
      </c>
      <c r="E17" s="18">
        <v>45.42482378999996</v>
      </c>
      <c r="F17" s="18">
        <v>0</v>
      </c>
      <c r="G17" s="18">
        <v>45.42482378999996</v>
      </c>
      <c r="H17" s="18">
        <v>138.90254334000005</v>
      </c>
      <c r="I17" s="18">
        <v>58.90040582</v>
      </c>
      <c r="J17" s="18">
        <v>0</v>
      </c>
      <c r="K17" s="19">
        <v>7.0579215699999995</v>
      </c>
      <c r="L17" s="18">
        <v>131.20700563</v>
      </c>
      <c r="M17" s="20">
        <v>25.267356349999996</v>
      </c>
      <c r="N17" s="20">
        <v>0.872375</v>
      </c>
      <c r="O17" s="20">
        <v>40.98549758</v>
      </c>
      <c r="P17" s="20">
        <v>9.00145285</v>
      </c>
      <c r="Q17" s="20">
        <v>31.679519080000002</v>
      </c>
      <c r="R17" s="20">
        <v>4.37198111</v>
      </c>
      <c r="S17" s="20">
        <v>1.90524766</v>
      </c>
      <c r="T17" s="20">
        <v>3.57546649</v>
      </c>
      <c r="U17" s="20">
        <v>3.67621095</v>
      </c>
      <c r="V17" s="20">
        <v>9.87189856</v>
      </c>
      <c r="W17" s="20">
        <v>0.9383121</v>
      </c>
      <c r="X17" s="20">
        <v>0.9383121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0.46216332</v>
      </c>
      <c r="AF17" s="21">
        <v>396.79724494000004</v>
      </c>
      <c r="AG17" s="22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4">
        <f t="shared" si="0"/>
        <v>396.79724494000004</v>
      </c>
      <c r="AO17" s="26"/>
    </row>
    <row r="18" spans="1:41" s="25" customFormat="1" ht="15">
      <c r="A18" s="27">
        <v>14</v>
      </c>
      <c r="B18" s="28" t="s">
        <v>53</v>
      </c>
      <c r="C18" s="29">
        <v>0.68981101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  <c r="L18" s="30">
        <v>94.88149211000001</v>
      </c>
      <c r="M18" s="32">
        <v>0</v>
      </c>
      <c r="N18" s="32">
        <v>0</v>
      </c>
      <c r="O18" s="32">
        <v>22.54404833</v>
      </c>
      <c r="P18" s="32">
        <v>21.73304296</v>
      </c>
      <c r="Q18" s="32">
        <v>24.04349091</v>
      </c>
      <c r="R18" s="32">
        <v>0.80495888</v>
      </c>
      <c r="S18" s="32">
        <v>0</v>
      </c>
      <c r="T18" s="32">
        <v>0</v>
      </c>
      <c r="U18" s="32">
        <v>15.02663615</v>
      </c>
      <c r="V18" s="32">
        <v>10.72931488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95.57130312000001</v>
      </c>
      <c r="AG18" s="34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6">
        <f t="shared" si="0"/>
        <v>95.57130312000001</v>
      </c>
      <c r="AO18" s="26"/>
    </row>
    <row r="19" spans="1:41" s="25" customFormat="1" ht="15">
      <c r="A19" s="15">
        <v>15</v>
      </c>
      <c r="B19" s="16" t="s">
        <v>75</v>
      </c>
      <c r="C19" s="17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v>0</v>
      </c>
      <c r="L19" s="18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1">
        <v>0</v>
      </c>
      <c r="AG19" s="22" t="s">
        <v>70</v>
      </c>
      <c r="AH19" s="23" t="s">
        <v>70</v>
      </c>
      <c r="AI19" s="23" t="s">
        <v>70</v>
      </c>
      <c r="AJ19" s="23" t="s">
        <v>70</v>
      </c>
      <c r="AK19" s="23" t="s">
        <v>70</v>
      </c>
      <c r="AL19" s="23" t="s">
        <v>70</v>
      </c>
      <c r="AM19" s="24" t="s">
        <v>70</v>
      </c>
      <c r="AO19" s="26"/>
    </row>
    <row r="20" spans="1:41" s="25" customFormat="1" ht="15">
      <c r="A20" s="27">
        <v>16</v>
      </c>
      <c r="B20" s="28" t="s">
        <v>72</v>
      </c>
      <c r="C20" s="29">
        <v>182.03774718000003</v>
      </c>
      <c r="D20" s="30">
        <v>47.7953198</v>
      </c>
      <c r="E20" s="30">
        <v>133.03742738</v>
      </c>
      <c r="F20" s="30">
        <v>133.03742738</v>
      </c>
      <c r="G20" s="30">
        <v>0</v>
      </c>
      <c r="H20" s="30">
        <v>0</v>
      </c>
      <c r="I20" s="30">
        <v>0</v>
      </c>
      <c r="J20" s="30">
        <v>0</v>
      </c>
      <c r="K20" s="31">
        <v>1.205</v>
      </c>
      <c r="L20" s="30">
        <v>228.10119245</v>
      </c>
      <c r="M20" s="32">
        <v>0</v>
      </c>
      <c r="N20" s="32">
        <v>0.59514684</v>
      </c>
      <c r="O20" s="32">
        <v>0</v>
      </c>
      <c r="P20" s="32">
        <v>0</v>
      </c>
      <c r="Q20" s="32">
        <v>0</v>
      </c>
      <c r="R20" s="32">
        <v>0.872352</v>
      </c>
      <c r="S20" s="32">
        <v>1.1977674299999999</v>
      </c>
      <c r="T20" s="32">
        <v>0</v>
      </c>
      <c r="U20" s="32">
        <v>2.95244934</v>
      </c>
      <c r="V20" s="32">
        <v>222.48347684</v>
      </c>
      <c r="W20" s="32">
        <v>7.42330846</v>
      </c>
      <c r="X20" s="32">
        <v>7.24621834</v>
      </c>
      <c r="Y20" s="32">
        <v>0.17709012</v>
      </c>
      <c r="Z20" s="32">
        <v>0</v>
      </c>
      <c r="AA20" s="32">
        <v>12</v>
      </c>
      <c r="AB20" s="32">
        <v>0</v>
      </c>
      <c r="AC20" s="32">
        <v>0</v>
      </c>
      <c r="AD20" s="32">
        <v>12</v>
      </c>
      <c r="AE20" s="32">
        <v>1.4068294799999999</v>
      </c>
      <c r="AF20" s="33">
        <v>430.96907757</v>
      </c>
      <c r="AG20" s="34">
        <v>626.72007403</v>
      </c>
      <c r="AH20" s="35">
        <v>49.92511354</v>
      </c>
      <c r="AI20" s="35">
        <v>312.95496048999996</v>
      </c>
      <c r="AJ20" s="35">
        <v>263.84</v>
      </c>
      <c r="AK20" s="35">
        <v>0</v>
      </c>
      <c r="AL20" s="35">
        <v>0</v>
      </c>
      <c r="AM20" s="36">
        <f>SUM(AF20:AG20)</f>
        <v>1057.6891516</v>
      </c>
      <c r="AO20" s="26"/>
    </row>
    <row r="21" spans="1:41" s="37" customFormat="1" ht="15">
      <c r="A21" s="15">
        <v>17</v>
      </c>
      <c r="B21" s="16" t="s">
        <v>54</v>
      </c>
      <c r="C21" s="17">
        <v>64.75</v>
      </c>
      <c r="D21" s="18">
        <v>23.66</v>
      </c>
      <c r="E21" s="18">
        <v>15.99</v>
      </c>
      <c r="F21" s="18">
        <v>8.43</v>
      </c>
      <c r="G21" s="18">
        <v>7.56</v>
      </c>
      <c r="H21" s="18">
        <v>17.46</v>
      </c>
      <c r="I21" s="18">
        <v>7.45</v>
      </c>
      <c r="J21" s="18">
        <v>0.19</v>
      </c>
      <c r="K21" s="19">
        <v>0</v>
      </c>
      <c r="L21" s="18">
        <v>52.58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70</v>
      </c>
      <c r="T21" s="20" t="s">
        <v>70</v>
      </c>
      <c r="U21" s="20" t="s">
        <v>70</v>
      </c>
      <c r="V21" s="20" t="s">
        <v>70</v>
      </c>
      <c r="W21" s="20">
        <v>39.47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7.93</v>
      </c>
      <c r="AF21" s="21">
        <v>164.73</v>
      </c>
      <c r="AG21" s="22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4">
        <f>SUM(AF21:AG21)</f>
        <v>164.73</v>
      </c>
      <c r="AO21" s="38"/>
    </row>
    <row r="22" spans="1:41" s="39" customFormat="1" ht="15">
      <c r="A22" s="27">
        <v>18</v>
      </c>
      <c r="B22" s="28" t="s">
        <v>73</v>
      </c>
      <c r="C22" s="29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30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3">
        <v>0</v>
      </c>
      <c r="AG22" s="34">
        <v>0</v>
      </c>
      <c r="AH22" s="35" t="s">
        <v>70</v>
      </c>
      <c r="AI22" s="35" t="s">
        <v>70</v>
      </c>
      <c r="AJ22" s="35" t="s">
        <v>70</v>
      </c>
      <c r="AK22" s="35" t="s">
        <v>70</v>
      </c>
      <c r="AL22" s="35" t="s">
        <v>70</v>
      </c>
      <c r="AM22" s="36" t="s">
        <v>70</v>
      </c>
      <c r="AO22" s="40"/>
    </row>
    <row r="23" spans="1:41" s="25" customFormat="1" ht="15">
      <c r="A23" s="15">
        <v>19</v>
      </c>
      <c r="B23" s="16" t="s">
        <v>74</v>
      </c>
      <c r="C23" s="17">
        <v>215.05798155999764</v>
      </c>
      <c r="D23" s="18">
        <v>189.83513792999767</v>
      </c>
      <c r="E23" s="18">
        <v>21.73568063</v>
      </c>
      <c r="F23" s="18">
        <v>13.54621563</v>
      </c>
      <c r="G23" s="18">
        <v>8.189465</v>
      </c>
      <c r="H23" s="18">
        <v>0</v>
      </c>
      <c r="I23" s="18">
        <v>0</v>
      </c>
      <c r="J23" s="18">
        <v>3.346163</v>
      </c>
      <c r="K23" s="19">
        <v>0.141</v>
      </c>
      <c r="L23" s="18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1">
        <v>215.05798155999764</v>
      </c>
      <c r="AG23" s="22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4">
        <f aca="true" t="shared" si="1" ref="AM23:AM37">SUM(AF23:AG23)</f>
        <v>215.05798155999764</v>
      </c>
      <c r="AO23" s="26"/>
    </row>
    <row r="24" spans="1:41" s="25" customFormat="1" ht="15">
      <c r="A24" s="27">
        <v>20</v>
      </c>
      <c r="B24" s="28" t="s">
        <v>55</v>
      </c>
      <c r="C24" s="29">
        <v>605.0767785880826</v>
      </c>
      <c r="D24" s="30">
        <v>87.43256791403323</v>
      </c>
      <c r="E24" s="30">
        <v>104.53897858661702</v>
      </c>
      <c r="F24" s="30">
        <v>47.55517075831136</v>
      </c>
      <c r="G24" s="30">
        <v>56.983807828305665</v>
      </c>
      <c r="H24" s="30">
        <v>244.58477267896555</v>
      </c>
      <c r="I24" s="30">
        <v>146.18619850104622</v>
      </c>
      <c r="J24" s="30">
        <v>16.70855168756389</v>
      </c>
      <c r="K24" s="31">
        <v>5.62570921985668</v>
      </c>
      <c r="L24" s="30">
        <v>292.84242823735167</v>
      </c>
      <c r="M24" s="32">
        <v>115.33152588282499</v>
      </c>
      <c r="N24" s="32">
        <v>5.75357989</v>
      </c>
      <c r="O24" s="32">
        <v>21.098870160960665</v>
      </c>
      <c r="P24" s="32">
        <v>48.71734320446002</v>
      </c>
      <c r="Q24" s="32">
        <v>0</v>
      </c>
      <c r="R24" s="32">
        <v>12.44340302229565</v>
      </c>
      <c r="S24" s="32">
        <v>2.2718877699140494</v>
      </c>
      <c r="T24" s="32">
        <v>0</v>
      </c>
      <c r="U24" s="32">
        <v>11.579719213673357</v>
      </c>
      <c r="V24" s="32">
        <v>75.64609909322292</v>
      </c>
      <c r="W24" s="32">
        <v>9.40951604613305</v>
      </c>
      <c r="X24" s="32">
        <v>9.40951604613305</v>
      </c>
      <c r="Y24" s="32">
        <v>0</v>
      </c>
      <c r="Z24" s="32">
        <v>0</v>
      </c>
      <c r="AA24" s="32">
        <v>44.906045316468</v>
      </c>
      <c r="AB24" s="32">
        <v>2.5016678800000003</v>
      </c>
      <c r="AC24" s="32">
        <v>1.600177432628</v>
      </c>
      <c r="AD24" s="32">
        <v>40.80420000384</v>
      </c>
      <c r="AE24" s="32">
        <v>0</v>
      </c>
      <c r="AF24" s="33">
        <v>952.2347681880352</v>
      </c>
      <c r="AG24" s="34">
        <v>41.04824543120001</v>
      </c>
      <c r="AH24" s="35">
        <v>8.95600000565</v>
      </c>
      <c r="AI24" s="35">
        <v>26.38400000555</v>
      </c>
      <c r="AJ24" s="35">
        <v>0</v>
      </c>
      <c r="AK24" s="35">
        <v>1.50824542</v>
      </c>
      <c r="AL24" s="35">
        <v>4.2</v>
      </c>
      <c r="AM24" s="36">
        <f t="shared" si="1"/>
        <v>993.2830136192352</v>
      </c>
      <c r="AO24" s="26"/>
    </row>
    <row r="25" spans="1:41" s="37" customFormat="1" ht="15">
      <c r="A25" s="15">
        <v>21</v>
      </c>
      <c r="B25" s="16" t="s">
        <v>56</v>
      </c>
      <c r="C25" s="17">
        <v>28.612000000000002</v>
      </c>
      <c r="D25" s="18">
        <v>0.927</v>
      </c>
      <c r="E25" s="18">
        <v>8.182</v>
      </c>
      <c r="F25" s="18">
        <v>0</v>
      </c>
      <c r="G25" s="18">
        <v>8.182</v>
      </c>
      <c r="H25" s="18">
        <v>15.055</v>
      </c>
      <c r="I25" s="18">
        <v>4.163</v>
      </c>
      <c r="J25" s="18">
        <v>0</v>
      </c>
      <c r="K25" s="19">
        <v>0.285</v>
      </c>
      <c r="L25" s="18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1">
        <v>28.612000000000002</v>
      </c>
      <c r="AG25" s="22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4">
        <f t="shared" si="1"/>
        <v>28.612000000000002</v>
      </c>
      <c r="AO25" s="38"/>
    </row>
    <row r="26" spans="1:41" s="41" customFormat="1" ht="15">
      <c r="A26" s="27">
        <v>22</v>
      </c>
      <c r="B26" s="28" t="s">
        <v>57</v>
      </c>
      <c r="C26" s="29">
        <v>19.15</v>
      </c>
      <c r="D26" s="30">
        <v>8.91</v>
      </c>
      <c r="E26" s="30">
        <v>4.67</v>
      </c>
      <c r="F26" s="30">
        <v>2.2</v>
      </c>
      <c r="G26" s="30">
        <v>2.47</v>
      </c>
      <c r="H26" s="30">
        <v>1.24</v>
      </c>
      <c r="I26" s="30">
        <v>0.77</v>
      </c>
      <c r="J26" s="30">
        <v>1.11</v>
      </c>
      <c r="K26" s="31">
        <v>2.45</v>
      </c>
      <c r="L26" s="30">
        <v>6.69</v>
      </c>
      <c r="M26" s="32">
        <v>2.8</v>
      </c>
      <c r="N26" s="32">
        <v>0</v>
      </c>
      <c r="O26" s="32">
        <v>0.1</v>
      </c>
      <c r="P26" s="32">
        <v>0.33</v>
      </c>
      <c r="Q26" s="32">
        <v>0</v>
      </c>
      <c r="R26" s="32">
        <v>1.13</v>
      </c>
      <c r="S26" s="32">
        <v>0</v>
      </c>
      <c r="T26" s="32">
        <v>0.73</v>
      </c>
      <c r="U26" s="32">
        <v>0.14</v>
      </c>
      <c r="V26" s="32">
        <v>1.46</v>
      </c>
      <c r="W26" s="32">
        <v>0.54</v>
      </c>
      <c r="X26" s="32">
        <v>0.54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4.42</v>
      </c>
      <c r="AF26" s="33">
        <v>30.8</v>
      </c>
      <c r="AG26" s="34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6">
        <f t="shared" si="1"/>
        <v>30.8</v>
      </c>
      <c r="AO26" s="42"/>
    </row>
    <row r="27" spans="1:41" s="37" customFormat="1" ht="15">
      <c r="A27" s="15">
        <v>23</v>
      </c>
      <c r="B27" s="16" t="s">
        <v>58</v>
      </c>
      <c r="C27" s="17">
        <v>46.352000000000004</v>
      </c>
      <c r="D27" s="18">
        <v>33.684</v>
      </c>
      <c r="E27" s="18">
        <v>11.095</v>
      </c>
      <c r="F27" s="18" t="s">
        <v>70</v>
      </c>
      <c r="G27" s="18" t="s">
        <v>70</v>
      </c>
      <c r="H27" s="18">
        <v>0.651</v>
      </c>
      <c r="I27" s="18">
        <v>0.429</v>
      </c>
      <c r="J27" s="18">
        <v>0</v>
      </c>
      <c r="K27" s="19">
        <v>0.493</v>
      </c>
      <c r="L27" s="18">
        <v>20.725</v>
      </c>
      <c r="M27" s="20">
        <v>3.88</v>
      </c>
      <c r="N27" s="20">
        <v>0</v>
      </c>
      <c r="O27" s="20">
        <v>1.9</v>
      </c>
      <c r="P27" s="20">
        <v>0.474</v>
      </c>
      <c r="Q27" s="20">
        <v>0.502</v>
      </c>
      <c r="R27" s="20">
        <v>1.508</v>
      </c>
      <c r="S27" s="20">
        <v>1.874</v>
      </c>
      <c r="T27" s="20">
        <v>1.242</v>
      </c>
      <c r="U27" s="20">
        <v>1.427</v>
      </c>
      <c r="V27" s="20">
        <v>7.918</v>
      </c>
      <c r="W27" s="20">
        <v>7.3</v>
      </c>
      <c r="X27" s="20">
        <v>7.3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1">
        <v>74.377</v>
      </c>
      <c r="AG27" s="22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4">
        <f t="shared" si="1"/>
        <v>74.377</v>
      </c>
      <c r="AO27" s="38"/>
    </row>
    <row r="28" spans="1:41" s="37" customFormat="1" ht="15">
      <c r="A28" s="27">
        <v>24</v>
      </c>
      <c r="B28" s="28" t="s">
        <v>59</v>
      </c>
      <c r="C28" s="29">
        <v>306.39410181841265</v>
      </c>
      <c r="D28" s="30">
        <v>70.379320070251</v>
      </c>
      <c r="E28" s="30">
        <v>79.2979926433607</v>
      </c>
      <c r="F28" s="30">
        <v>25.309924821153</v>
      </c>
      <c r="G28" s="30">
        <v>53.9880678222077</v>
      </c>
      <c r="H28" s="30">
        <v>82.907824613904</v>
      </c>
      <c r="I28" s="30">
        <v>56.385480129714</v>
      </c>
      <c r="J28" s="30">
        <v>9.10102433</v>
      </c>
      <c r="K28" s="31">
        <v>8.322460031183</v>
      </c>
      <c r="L28" s="30">
        <v>189.787647358094</v>
      </c>
      <c r="M28" s="32">
        <v>33.507616737362</v>
      </c>
      <c r="N28" s="32">
        <v>4.94035236715</v>
      </c>
      <c r="O28" s="32">
        <v>10.434357179665</v>
      </c>
      <c r="P28" s="32">
        <v>13.8630934</v>
      </c>
      <c r="Q28" s="32">
        <v>7.937957155807</v>
      </c>
      <c r="R28" s="32">
        <v>0.81685975</v>
      </c>
      <c r="S28" s="32">
        <v>1.26572828</v>
      </c>
      <c r="T28" s="32">
        <v>0.29670781</v>
      </c>
      <c r="U28" s="32">
        <v>3.47922423</v>
      </c>
      <c r="V28" s="32">
        <v>113.24575044811</v>
      </c>
      <c r="W28" s="32">
        <v>1.01647479</v>
      </c>
      <c r="X28" s="32">
        <v>1.01647479</v>
      </c>
      <c r="Y28" s="32">
        <v>0</v>
      </c>
      <c r="Z28" s="32">
        <v>0</v>
      </c>
      <c r="AA28" s="32">
        <v>0.65</v>
      </c>
      <c r="AB28" s="32">
        <v>0</v>
      </c>
      <c r="AC28" s="32">
        <v>0.65</v>
      </c>
      <c r="AD28" s="32">
        <v>0</v>
      </c>
      <c r="AE28" s="32">
        <v>0</v>
      </c>
      <c r="AF28" s="33">
        <v>497.8482239665066</v>
      </c>
      <c r="AG28" s="34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6">
        <f t="shared" si="1"/>
        <v>497.8482239665066</v>
      </c>
      <c r="AO28" s="38"/>
    </row>
    <row r="29" spans="1:41" s="37" customFormat="1" ht="15">
      <c r="A29" s="15">
        <v>25</v>
      </c>
      <c r="B29" s="16" t="s">
        <v>60</v>
      </c>
      <c r="C29" s="17">
        <v>1133.9597001300008</v>
      </c>
      <c r="D29" s="18">
        <v>489.8270633700006</v>
      </c>
      <c r="E29" s="18">
        <v>271.7636329299998</v>
      </c>
      <c r="F29" s="18">
        <v>167.99166861999984</v>
      </c>
      <c r="G29" s="18">
        <v>103.77196430999994</v>
      </c>
      <c r="H29" s="18">
        <v>222.97466576000022</v>
      </c>
      <c r="I29" s="18">
        <v>128.23866548</v>
      </c>
      <c r="J29" s="18">
        <v>17.505736980000002</v>
      </c>
      <c r="K29" s="19">
        <v>3.64993561</v>
      </c>
      <c r="L29" s="18">
        <v>402.93768128999994</v>
      </c>
      <c r="M29" s="20">
        <v>116.87482886999996</v>
      </c>
      <c r="N29" s="20">
        <v>4.54081445</v>
      </c>
      <c r="O29" s="20">
        <v>8.985229489999998</v>
      </c>
      <c r="P29" s="20">
        <v>13.51896458</v>
      </c>
      <c r="Q29" s="20">
        <v>22.94953255</v>
      </c>
      <c r="R29" s="20">
        <v>4.27765604</v>
      </c>
      <c r="S29" s="20">
        <v>5.14009177</v>
      </c>
      <c r="T29" s="20">
        <v>7.61129327</v>
      </c>
      <c r="U29" s="20">
        <v>35.232515870000015</v>
      </c>
      <c r="V29" s="20">
        <v>183.80675439999996</v>
      </c>
      <c r="W29" s="20">
        <v>14.337936339999997</v>
      </c>
      <c r="X29" s="20">
        <v>11.076579839999997</v>
      </c>
      <c r="Y29" s="20">
        <v>0</v>
      </c>
      <c r="Z29" s="20">
        <v>3.2613564999999993</v>
      </c>
      <c r="AA29" s="20">
        <v>4.7446269700000006</v>
      </c>
      <c r="AB29" s="20">
        <v>0</v>
      </c>
      <c r="AC29" s="20">
        <v>4.7446269700000006</v>
      </c>
      <c r="AD29" s="20">
        <v>0</v>
      </c>
      <c r="AE29" s="20">
        <v>0</v>
      </c>
      <c r="AF29" s="21">
        <v>1555.9799447300006</v>
      </c>
      <c r="AG29" s="22">
        <v>61.345844</v>
      </c>
      <c r="AH29" s="23">
        <v>0</v>
      </c>
      <c r="AI29" s="23">
        <v>38.841844</v>
      </c>
      <c r="AJ29" s="23">
        <v>22.504</v>
      </c>
      <c r="AK29" s="23">
        <v>0</v>
      </c>
      <c r="AL29" s="23">
        <v>0</v>
      </c>
      <c r="AM29" s="24">
        <f t="shared" si="1"/>
        <v>1617.3257887300006</v>
      </c>
      <c r="AO29" s="38"/>
    </row>
    <row r="30" spans="1:41" s="37" customFormat="1" ht="15">
      <c r="A30" s="27">
        <v>26</v>
      </c>
      <c r="B30" s="28" t="s">
        <v>61</v>
      </c>
      <c r="C30" s="29">
        <v>64.08</v>
      </c>
      <c r="D30" s="30">
        <v>30.76</v>
      </c>
      <c r="E30" s="30">
        <v>33.32</v>
      </c>
      <c r="F30" s="30">
        <v>33.32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30">
        <v>0.62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0.62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3">
        <v>64.7</v>
      </c>
      <c r="AG30" s="34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6">
        <f t="shared" si="1"/>
        <v>64.7</v>
      </c>
      <c r="AO30" s="38"/>
    </row>
    <row r="31" spans="1:41" s="37" customFormat="1" ht="15">
      <c r="A31" s="15">
        <v>27</v>
      </c>
      <c r="B31" s="16" t="s">
        <v>62</v>
      </c>
      <c r="C31" s="17">
        <v>352.78</v>
      </c>
      <c r="D31" s="18">
        <v>1.67</v>
      </c>
      <c r="E31" s="18">
        <v>48.16</v>
      </c>
      <c r="F31" s="18">
        <v>0.41</v>
      </c>
      <c r="G31" s="18">
        <v>47.75</v>
      </c>
      <c r="H31" s="18">
        <v>234.26</v>
      </c>
      <c r="I31" s="18">
        <v>62.63</v>
      </c>
      <c r="J31" s="18">
        <v>6.06</v>
      </c>
      <c r="K31" s="19">
        <v>0</v>
      </c>
      <c r="L31" s="18">
        <v>2.44</v>
      </c>
      <c r="M31" s="20">
        <v>2.29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0.15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1">
        <v>355.22</v>
      </c>
      <c r="AG31" s="22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4">
        <f t="shared" si="1"/>
        <v>355.22</v>
      </c>
      <c r="AO31" s="38"/>
    </row>
    <row r="32" spans="1:41" s="37" customFormat="1" ht="15">
      <c r="A32" s="27">
        <v>28</v>
      </c>
      <c r="B32" s="28" t="s">
        <v>63</v>
      </c>
      <c r="C32" s="29">
        <v>10.92</v>
      </c>
      <c r="D32" s="30">
        <v>5.24</v>
      </c>
      <c r="E32" s="30">
        <v>2.22</v>
      </c>
      <c r="F32" s="30">
        <v>1.11</v>
      </c>
      <c r="G32" s="30">
        <v>1.11</v>
      </c>
      <c r="H32" s="30">
        <v>0.18</v>
      </c>
      <c r="I32" s="30">
        <v>0.21</v>
      </c>
      <c r="J32" s="30">
        <v>2.96</v>
      </c>
      <c r="K32" s="31">
        <v>0.11</v>
      </c>
      <c r="L32" s="30">
        <v>7.94</v>
      </c>
      <c r="M32" s="32">
        <v>0.8</v>
      </c>
      <c r="N32" s="32">
        <v>0.11</v>
      </c>
      <c r="O32" s="32">
        <v>0</v>
      </c>
      <c r="P32" s="32">
        <v>0</v>
      </c>
      <c r="Q32" s="32">
        <v>2.37</v>
      </c>
      <c r="R32" s="32">
        <v>0.12</v>
      </c>
      <c r="S32" s="32">
        <v>1.05</v>
      </c>
      <c r="T32" s="32">
        <v>0</v>
      </c>
      <c r="U32" s="32">
        <v>0.03</v>
      </c>
      <c r="V32" s="32">
        <v>3.46</v>
      </c>
      <c r="W32" s="32">
        <v>1.12</v>
      </c>
      <c r="X32" s="32">
        <v>1.08</v>
      </c>
      <c r="Y32" s="32">
        <v>0.04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0.35</v>
      </c>
      <c r="AF32" s="33">
        <v>20.33</v>
      </c>
      <c r="AG32" s="34">
        <v>0.5</v>
      </c>
      <c r="AH32" s="35">
        <v>0</v>
      </c>
      <c r="AI32" s="35">
        <v>0</v>
      </c>
      <c r="AJ32" s="35">
        <v>0.5</v>
      </c>
      <c r="AK32" s="35">
        <v>0</v>
      </c>
      <c r="AL32" s="35">
        <v>0</v>
      </c>
      <c r="AM32" s="36">
        <f t="shared" si="1"/>
        <v>20.83</v>
      </c>
      <c r="AO32" s="38"/>
    </row>
    <row r="33" spans="1:41" s="37" customFormat="1" ht="15">
      <c r="A33" s="15">
        <v>29</v>
      </c>
      <c r="B33" s="16" t="s">
        <v>64</v>
      </c>
      <c r="C33" s="17">
        <v>237.574694764478</v>
      </c>
      <c r="D33" s="18">
        <v>31.24409466</v>
      </c>
      <c r="E33" s="18">
        <v>57.47618854</v>
      </c>
      <c r="F33" s="18">
        <v>8.65694201</v>
      </c>
      <c r="G33" s="18">
        <v>48.81924653</v>
      </c>
      <c r="H33" s="18">
        <v>83.2277386744779</v>
      </c>
      <c r="I33" s="18">
        <v>40.73854447</v>
      </c>
      <c r="J33" s="18">
        <v>24.88812842</v>
      </c>
      <c r="K33" s="19">
        <v>0</v>
      </c>
      <c r="L33" s="18">
        <v>318.008775051415</v>
      </c>
      <c r="M33" s="20">
        <v>158.96038196</v>
      </c>
      <c r="N33" s="20">
        <v>13.817841381962</v>
      </c>
      <c r="O33" s="20">
        <v>33.978241952553</v>
      </c>
      <c r="P33" s="20">
        <v>13.6179387169</v>
      </c>
      <c r="Q33" s="20">
        <v>42.16152743</v>
      </c>
      <c r="R33" s="20">
        <v>14.40440896</v>
      </c>
      <c r="S33" s="20">
        <v>6.30956151</v>
      </c>
      <c r="T33" s="20">
        <v>0</v>
      </c>
      <c r="U33" s="20">
        <v>8.63960925</v>
      </c>
      <c r="V33" s="20">
        <v>26.11926389</v>
      </c>
      <c r="W33" s="20">
        <v>25.78782889</v>
      </c>
      <c r="X33" s="20">
        <v>25.78782889</v>
      </c>
      <c r="Y33" s="20">
        <v>0</v>
      </c>
      <c r="Z33" s="20">
        <v>0</v>
      </c>
      <c r="AA33" s="20">
        <v>56.13959702</v>
      </c>
      <c r="AB33" s="20">
        <v>22.20736352</v>
      </c>
      <c r="AC33" s="20">
        <v>1.52604282</v>
      </c>
      <c r="AD33" s="20">
        <v>32.40619068</v>
      </c>
      <c r="AE33" s="20">
        <v>0</v>
      </c>
      <c r="AF33" s="21">
        <v>637.510895725893</v>
      </c>
      <c r="AG33" s="22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4">
        <f t="shared" si="1"/>
        <v>637.510895725893</v>
      </c>
      <c r="AO33" s="38"/>
    </row>
    <row r="34" spans="1:41" s="37" customFormat="1" ht="15">
      <c r="A34" s="27">
        <v>30</v>
      </c>
      <c r="B34" s="28" t="s">
        <v>65</v>
      </c>
      <c r="C34" s="29">
        <v>5.5</v>
      </c>
      <c r="D34" s="30">
        <v>1.17</v>
      </c>
      <c r="E34" s="30">
        <v>1.76</v>
      </c>
      <c r="F34" s="30">
        <v>1.76</v>
      </c>
      <c r="G34" s="30">
        <v>0</v>
      </c>
      <c r="H34" s="30">
        <v>0.18</v>
      </c>
      <c r="I34" s="30">
        <v>2.33</v>
      </c>
      <c r="J34" s="30">
        <v>0</v>
      </c>
      <c r="K34" s="31">
        <v>0.06</v>
      </c>
      <c r="L34" s="30">
        <v>112.11</v>
      </c>
      <c r="M34" s="32">
        <v>24.33</v>
      </c>
      <c r="N34" s="32">
        <v>0</v>
      </c>
      <c r="O34" s="32">
        <v>38.5</v>
      </c>
      <c r="P34" s="32">
        <v>7.8</v>
      </c>
      <c r="Q34" s="32">
        <v>14.4</v>
      </c>
      <c r="R34" s="32">
        <v>2.1</v>
      </c>
      <c r="S34" s="32">
        <v>22.19</v>
      </c>
      <c r="T34" s="32">
        <v>0</v>
      </c>
      <c r="U34" s="32">
        <v>0.87</v>
      </c>
      <c r="V34" s="32">
        <v>1.92</v>
      </c>
      <c r="W34" s="32">
        <v>4.31</v>
      </c>
      <c r="X34" s="32">
        <v>2.83</v>
      </c>
      <c r="Y34" s="32">
        <v>1.48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3">
        <v>121.92</v>
      </c>
      <c r="AG34" s="34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6">
        <f t="shared" si="1"/>
        <v>121.92</v>
      </c>
      <c r="AO34" s="38"/>
    </row>
    <row r="35" spans="1:41" s="25" customFormat="1" ht="15">
      <c r="A35" s="15">
        <v>31</v>
      </c>
      <c r="B35" s="16" t="s">
        <v>66</v>
      </c>
      <c r="C35" s="17">
        <v>514.744</v>
      </c>
      <c r="D35" s="18">
        <v>110.193</v>
      </c>
      <c r="E35" s="18">
        <v>88.16399999999999</v>
      </c>
      <c r="F35" s="18">
        <v>40.916</v>
      </c>
      <c r="G35" s="18">
        <v>47.248</v>
      </c>
      <c r="H35" s="18">
        <v>199.683</v>
      </c>
      <c r="I35" s="18">
        <v>113.449</v>
      </c>
      <c r="J35" s="18">
        <v>2.416</v>
      </c>
      <c r="K35" s="19">
        <v>0.839</v>
      </c>
      <c r="L35" s="18">
        <v>198.598</v>
      </c>
      <c r="M35" s="20">
        <v>90.599</v>
      </c>
      <c r="N35" s="20">
        <v>27.362</v>
      </c>
      <c r="O35" s="20">
        <v>5.939</v>
      </c>
      <c r="P35" s="20">
        <v>5.579</v>
      </c>
      <c r="Q35" s="20">
        <v>7.299</v>
      </c>
      <c r="R35" s="20">
        <v>10.468</v>
      </c>
      <c r="S35" s="20">
        <v>19.08</v>
      </c>
      <c r="T35" s="20">
        <v>0.038</v>
      </c>
      <c r="U35" s="20">
        <v>2.39</v>
      </c>
      <c r="V35" s="20">
        <v>29.84399999999999</v>
      </c>
      <c r="W35" s="20">
        <v>3.016</v>
      </c>
      <c r="X35" s="20">
        <v>3.016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16.396</v>
      </c>
      <c r="AF35" s="21">
        <v>732.754</v>
      </c>
      <c r="AG35" s="22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4">
        <f t="shared" si="1"/>
        <v>732.754</v>
      </c>
      <c r="AO35" s="26"/>
    </row>
    <row r="36" spans="1:41" s="25" customFormat="1" ht="15">
      <c r="A36" s="27">
        <v>32</v>
      </c>
      <c r="B36" s="28" t="s">
        <v>67</v>
      </c>
      <c r="C36" s="29">
        <v>285.2</v>
      </c>
      <c r="D36" s="30">
        <v>1.25</v>
      </c>
      <c r="E36" s="30">
        <v>33.68</v>
      </c>
      <c r="F36" s="30">
        <v>0.08</v>
      </c>
      <c r="G36" s="30">
        <v>33.6</v>
      </c>
      <c r="H36" s="30">
        <v>219.64</v>
      </c>
      <c r="I36" s="30">
        <v>23.89</v>
      </c>
      <c r="J36" s="30">
        <v>6.74</v>
      </c>
      <c r="K36" s="31">
        <v>0</v>
      </c>
      <c r="L36" s="30">
        <v>41.59</v>
      </c>
      <c r="M36" s="32">
        <v>41.35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0.24</v>
      </c>
      <c r="V36" s="32">
        <v>0</v>
      </c>
      <c r="W36" s="32">
        <v>0.01</v>
      </c>
      <c r="X36" s="32">
        <v>0.01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1.34</v>
      </c>
      <c r="AF36" s="33">
        <v>328.14</v>
      </c>
      <c r="AG36" s="34">
        <v>0.08</v>
      </c>
      <c r="AH36" s="35">
        <v>0</v>
      </c>
      <c r="AI36" s="35">
        <v>0</v>
      </c>
      <c r="AJ36" s="35">
        <v>0</v>
      </c>
      <c r="AK36" s="35">
        <v>0</v>
      </c>
      <c r="AL36" s="35">
        <v>0.08</v>
      </c>
      <c r="AM36" s="36">
        <f t="shared" si="1"/>
        <v>328.21999999999997</v>
      </c>
      <c r="AO36" s="26"/>
    </row>
    <row r="37" spans="1:41" s="25" customFormat="1" ht="15.75" thickBot="1">
      <c r="A37" s="15">
        <v>33</v>
      </c>
      <c r="B37" s="16" t="s">
        <v>68</v>
      </c>
      <c r="C37" s="17">
        <v>316.2363985899997</v>
      </c>
      <c r="D37" s="18">
        <v>259.48120646999956</v>
      </c>
      <c r="E37" s="18">
        <v>49.03170755000007</v>
      </c>
      <c r="F37" s="18">
        <v>41.232649250000044</v>
      </c>
      <c r="G37" s="18">
        <v>7.799058299999998</v>
      </c>
      <c r="H37" s="18">
        <v>4.23866629</v>
      </c>
      <c r="I37" s="18">
        <v>2.98403631</v>
      </c>
      <c r="J37" s="18">
        <v>0</v>
      </c>
      <c r="K37" s="19">
        <v>0.50078197</v>
      </c>
      <c r="L37" s="18">
        <v>3.79490375</v>
      </c>
      <c r="M37" s="20">
        <v>0.20115115</v>
      </c>
      <c r="N37" s="20">
        <v>0</v>
      </c>
      <c r="O37" s="20">
        <v>0</v>
      </c>
      <c r="P37" s="20">
        <v>0</v>
      </c>
      <c r="Q37" s="20">
        <v>0.40681517000000006</v>
      </c>
      <c r="R37" s="20">
        <v>0</v>
      </c>
      <c r="S37" s="20">
        <v>0</v>
      </c>
      <c r="T37" s="20">
        <v>0</v>
      </c>
      <c r="U37" s="20">
        <v>0.78493815</v>
      </c>
      <c r="V37" s="20">
        <v>2.40199928</v>
      </c>
      <c r="W37" s="20">
        <v>0.4727952</v>
      </c>
      <c r="X37" s="20">
        <v>0.4512952</v>
      </c>
      <c r="Y37" s="20">
        <v>0</v>
      </c>
      <c r="Z37" s="20">
        <v>0.0215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1">
        <v>320.5040975399997</v>
      </c>
      <c r="AG37" s="22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4">
        <f t="shared" si="1"/>
        <v>320.5040975399997</v>
      </c>
      <c r="AO37" s="26"/>
    </row>
    <row r="38" spans="1:41" s="25" customFormat="1" ht="16.5" thickBot="1" thickTop="1">
      <c r="A38" s="60"/>
      <c r="B38" s="67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>
        <f>SUM(AA5:AA37)</f>
        <v>169.32016665646802</v>
      </c>
      <c r="AB38" s="63">
        <f>SUM(AB5:AB37)</f>
        <v>41.96111644</v>
      </c>
      <c r="AC38" s="63">
        <f>SUM(AC5:AC37)</f>
        <v>14.435659532628002</v>
      </c>
      <c r="AD38" s="63">
        <f>SUM(AD5:AD37)</f>
        <v>93.61039068384</v>
      </c>
      <c r="AE38" s="63"/>
      <c r="AF38" s="64"/>
      <c r="AG38" s="64"/>
      <c r="AH38" s="65"/>
      <c r="AI38" s="65"/>
      <c r="AJ38" s="65"/>
      <c r="AK38" s="65"/>
      <c r="AL38" s="65"/>
      <c r="AM38" s="66"/>
      <c r="AO38" s="26"/>
    </row>
    <row r="39" spans="1:41" ht="13.5" thickBot="1">
      <c r="A39" s="44"/>
      <c r="B39" s="55" t="s">
        <v>82</v>
      </c>
      <c r="C39" s="57">
        <f>SUM(D39,F39,G39,H39,I39,J39,K39)</f>
        <v>9425</v>
      </c>
      <c r="D39" s="76">
        <v>3310</v>
      </c>
      <c r="E39" s="76">
        <f>SUM(F39:G39)</f>
        <v>2010</v>
      </c>
      <c r="F39" s="77">
        <v>1040</v>
      </c>
      <c r="G39" s="77">
        <v>970</v>
      </c>
      <c r="H39" s="78">
        <v>2510</v>
      </c>
      <c r="I39" s="78">
        <v>1270</v>
      </c>
      <c r="J39" s="78">
        <v>185</v>
      </c>
      <c r="K39" s="78">
        <v>140</v>
      </c>
      <c r="L39" s="57">
        <v>4089.8</v>
      </c>
      <c r="M39" s="71">
        <v>1381.8854181123586</v>
      </c>
      <c r="N39" s="71">
        <v>150.68141358287</v>
      </c>
      <c r="O39" s="71">
        <v>270.05475980859495</v>
      </c>
      <c r="P39" s="71">
        <v>228.70019719237683</v>
      </c>
      <c r="Q39" s="71">
        <v>244.67777393766096</v>
      </c>
      <c r="R39" s="71">
        <v>95.52305207160006</v>
      </c>
      <c r="S39" s="71">
        <v>117.18457465330764</v>
      </c>
      <c r="T39" s="71">
        <v>52.91623933649359</v>
      </c>
      <c r="U39" s="71">
        <v>206.7766485827455</v>
      </c>
      <c r="V39" s="71">
        <v>1341.410128363489</v>
      </c>
      <c r="W39" s="57">
        <v>224.8</v>
      </c>
      <c r="X39" s="76">
        <v>198.24304358798008</v>
      </c>
      <c r="Y39" s="76">
        <v>13.03948018755572</v>
      </c>
      <c r="Z39" s="76">
        <v>13.482632180871114</v>
      </c>
      <c r="AA39" s="57">
        <v>171.6</v>
      </c>
      <c r="AB39" s="76">
        <v>47.995357777837064</v>
      </c>
      <c r="AC39" s="76">
        <v>16.51158746021976</v>
      </c>
      <c r="AD39" s="76">
        <v>107.072084200103</v>
      </c>
      <c r="AE39" s="57">
        <v>126.1</v>
      </c>
      <c r="AF39" s="57">
        <f>SUM(C39,L39,W39,AA39,AE39)</f>
        <v>14037.3</v>
      </c>
      <c r="AG39" s="57">
        <v>1423</v>
      </c>
      <c r="AH39" s="76">
        <v>159.3196622778803</v>
      </c>
      <c r="AI39" s="76">
        <v>607.0771555673533</v>
      </c>
      <c r="AJ39" s="76">
        <v>565.8091325087946</v>
      </c>
      <c r="AK39" s="76">
        <v>63.477025387745044</v>
      </c>
      <c r="AL39" s="76">
        <v>27.21156143924497</v>
      </c>
      <c r="AM39" s="57">
        <f>AF39+AG39</f>
        <v>15460.3</v>
      </c>
      <c r="AO39" s="43"/>
    </row>
    <row r="40" spans="1:41" ht="13.5" thickBot="1">
      <c r="A40" s="44"/>
      <c r="B40" s="54" t="s">
        <v>80</v>
      </c>
      <c r="C40" s="58">
        <v>5345</v>
      </c>
      <c r="D40" s="58">
        <v>1940</v>
      </c>
      <c r="E40" s="58"/>
      <c r="F40" s="58">
        <v>795</v>
      </c>
      <c r="G40" s="58"/>
      <c r="H40" s="58"/>
      <c r="I40" s="58"/>
      <c r="J40" s="58"/>
      <c r="K40" s="58"/>
      <c r="L40" s="58">
        <v>2680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>
        <v>190</v>
      </c>
      <c r="X40" s="58"/>
      <c r="Y40" s="58"/>
      <c r="Z40" s="58"/>
      <c r="AA40" s="58">
        <v>490</v>
      </c>
      <c r="AB40" s="58"/>
      <c r="AC40" s="58"/>
      <c r="AD40" s="58"/>
      <c r="AE40" s="58">
        <v>75</v>
      </c>
      <c r="AF40" s="59">
        <f>SUM(C40,L40,W40,AA40,AE40)</f>
        <v>8780</v>
      </c>
      <c r="AG40" s="58">
        <v>320</v>
      </c>
      <c r="AH40" s="58"/>
      <c r="AI40" s="58"/>
      <c r="AJ40" s="58"/>
      <c r="AK40" s="58"/>
      <c r="AL40" s="58"/>
      <c r="AM40" s="58">
        <f>SUM(AF40:AG40)</f>
        <v>9100</v>
      </c>
      <c r="AO40" s="43"/>
    </row>
    <row r="41" spans="1:41" ht="13.5" thickBot="1">
      <c r="A41" s="44"/>
      <c r="B41" s="54" t="s">
        <v>81</v>
      </c>
      <c r="C41" s="56">
        <f>(C39-C40)/C40</f>
        <v>0.7633302151543498</v>
      </c>
      <c r="D41" s="56">
        <f>(D39-D40)/D40</f>
        <v>0.7061855670103093</v>
      </c>
      <c r="E41" s="56"/>
      <c r="F41" s="56">
        <f>(F39-F40)/F40</f>
        <v>0.3081761006289308</v>
      </c>
      <c r="G41" s="56"/>
      <c r="H41" s="56"/>
      <c r="I41" s="56"/>
      <c r="J41" s="56"/>
      <c r="K41" s="56"/>
      <c r="L41" s="56">
        <f>(L39-L40)/L40</f>
        <v>0.526044776119403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>
        <f>(W39-W40)/W40</f>
        <v>0.18315789473684216</v>
      </c>
      <c r="X41" s="56"/>
      <c r="Y41" s="56"/>
      <c r="Z41" s="56"/>
      <c r="AA41" s="56">
        <f>(AA39-AA40)/AA40</f>
        <v>-0.6497959183673468</v>
      </c>
      <c r="AB41" s="56"/>
      <c r="AC41" s="56"/>
      <c r="AD41" s="56"/>
      <c r="AE41" s="56">
        <f>(AE39-AE40)/AE40</f>
        <v>0.6813333333333332</v>
      </c>
      <c r="AF41" s="56">
        <f>(AF39-AF40)/AF40</f>
        <v>0.5987813211845102</v>
      </c>
      <c r="AG41" s="56">
        <f>(AG39-AG40)/AG40</f>
        <v>3.446875</v>
      </c>
      <c r="AH41" s="56"/>
      <c r="AI41" s="56"/>
      <c r="AJ41" s="56"/>
      <c r="AK41" s="56"/>
      <c r="AL41" s="56"/>
      <c r="AM41" s="56">
        <f>(AM39-AM40)/AM40</f>
        <v>0.6989340659340658</v>
      </c>
      <c r="AO41" s="43"/>
    </row>
    <row r="42" spans="1:41" ht="15.7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O42" s="43"/>
    </row>
    <row r="43" spans="1:41" ht="15">
      <c r="A43" s="44"/>
      <c r="B43" s="47" t="s">
        <v>69</v>
      </c>
      <c r="C43" s="46"/>
      <c r="D43" s="48"/>
      <c r="E43" s="48"/>
      <c r="F43" s="48"/>
      <c r="G43" s="48"/>
      <c r="H43" s="48"/>
      <c r="I43" s="48"/>
      <c r="J43" s="48"/>
      <c r="K43" s="48"/>
      <c r="L43" s="68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46"/>
      <c r="X43" s="48"/>
      <c r="Y43" s="48"/>
      <c r="Z43" s="48"/>
      <c r="AA43" s="46"/>
      <c r="AB43" s="46"/>
      <c r="AC43" s="46"/>
      <c r="AD43" s="46"/>
      <c r="AE43" s="46"/>
      <c r="AF43" s="49"/>
      <c r="AG43" s="46"/>
      <c r="AH43" s="50"/>
      <c r="AI43" s="50"/>
      <c r="AJ43" s="50"/>
      <c r="AK43" s="50"/>
      <c r="AL43" s="50"/>
      <c r="AM43" s="49"/>
      <c r="AO43" s="43"/>
    </row>
    <row r="44" spans="1:41" ht="15">
      <c r="A44" s="44"/>
      <c r="B44" s="52" t="s">
        <v>76</v>
      </c>
      <c r="C44" s="46"/>
      <c r="D44" s="48"/>
      <c r="E44" s="48"/>
      <c r="F44" s="48"/>
      <c r="G44" s="48"/>
      <c r="H44" s="48"/>
      <c r="I44" s="48"/>
      <c r="J44" s="48"/>
      <c r="K44" s="48"/>
      <c r="L44" s="46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46"/>
      <c r="X44" s="48"/>
      <c r="Y44" s="48"/>
      <c r="Z44" s="48"/>
      <c r="AA44" s="46"/>
      <c r="AB44" s="46"/>
      <c r="AC44" s="46"/>
      <c r="AD44" s="46"/>
      <c r="AE44" s="46"/>
      <c r="AF44" s="49"/>
      <c r="AG44" s="46"/>
      <c r="AH44" s="73"/>
      <c r="AI44" s="73"/>
      <c r="AJ44" s="73"/>
      <c r="AK44" s="73"/>
      <c r="AL44" s="73"/>
      <c r="AM44" s="73"/>
      <c r="AN44" s="73"/>
      <c r="AO44" s="43"/>
    </row>
    <row r="45" spans="1:41" ht="15">
      <c r="A45" s="44"/>
      <c r="B45" s="51" t="s">
        <v>77</v>
      </c>
      <c r="C45" s="46"/>
      <c r="D45" s="48"/>
      <c r="E45" s="48"/>
      <c r="F45" s="48"/>
      <c r="G45" s="48"/>
      <c r="H45" s="48"/>
      <c r="I45" s="48"/>
      <c r="J45" s="48"/>
      <c r="K45" s="48"/>
      <c r="L45" s="46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6"/>
      <c r="X45" s="48"/>
      <c r="Y45" s="48"/>
      <c r="Z45" s="48"/>
      <c r="AA45" s="46"/>
      <c r="AB45" s="46"/>
      <c r="AC45" s="46"/>
      <c r="AD45" s="46"/>
      <c r="AE45" s="46"/>
      <c r="AF45" s="49"/>
      <c r="AG45" s="46"/>
      <c r="AH45" s="74"/>
      <c r="AI45" s="74"/>
      <c r="AJ45" s="74"/>
      <c r="AK45" s="74"/>
      <c r="AL45" s="74"/>
      <c r="AM45" s="72"/>
      <c r="AN45" s="75"/>
      <c r="AO45" s="43"/>
    </row>
    <row r="46" spans="2:11" ht="12.75">
      <c r="B46" s="52" t="s">
        <v>78</v>
      </c>
      <c r="K46" s="2"/>
    </row>
    <row r="47" spans="2:11" ht="12.75">
      <c r="B47" s="53" t="s">
        <v>79</v>
      </c>
      <c r="K47" s="2"/>
    </row>
  </sheetData>
  <printOptions horizontalCentered="1" verticalCentered="1"/>
  <pageMargins left="0.18" right="0.16" top="0.19" bottom="0.1968503937007874" header="0.5118110236220472" footer="0.511811023622047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DANIEL</cp:lastModifiedBy>
  <dcterms:created xsi:type="dcterms:W3CDTF">2007-07-23T10:03:36Z</dcterms:created>
  <dcterms:modified xsi:type="dcterms:W3CDTF">2007-07-25T11:59:08Z</dcterms:modified>
  <cp:category/>
  <cp:version/>
  <cp:contentType/>
  <cp:contentStatus/>
</cp:coreProperties>
</file>