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39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_FilterDatabase" localSheetId="0" hidden="1">'Arkusz1'!$A$4:$Y$41</definedName>
  </definedNames>
  <calcPr fullCalcOnLoad="1"/>
</workbook>
</file>

<file path=xl/sharedStrings.xml><?xml version="1.0" encoding="utf-8"?>
<sst xmlns="http://schemas.openxmlformats.org/spreadsheetml/2006/main" count="173" uniqueCount="68">
  <si>
    <t>Bankowy Fundusz Leasingowy</t>
  </si>
  <si>
    <t>BISE Atechnet Leasing</t>
  </si>
  <si>
    <t>BNP Paribas Lease Group</t>
  </si>
  <si>
    <t>BPH Leasing</t>
  </si>
  <si>
    <t>BRE Leasing</t>
  </si>
  <si>
    <t>BZ WBK Finance &amp; Leasing*</t>
  </si>
  <si>
    <t>Caterpillar Financial Services</t>
  </si>
  <si>
    <t>DaimlerChrysler Leasing Polska</t>
  </si>
  <si>
    <t>Deutsche Leasing Polska</t>
  </si>
  <si>
    <t>Europejski Fundusz Leasingowy</t>
  </si>
  <si>
    <t>Fortis Lease Polska</t>
  </si>
  <si>
    <t>Grenkeleasing</t>
  </si>
  <si>
    <t>Handlowy-Leasing</t>
  </si>
  <si>
    <t>IKB Leasing Polska</t>
  </si>
  <si>
    <t>Immoconsult</t>
  </si>
  <si>
    <t>ING Lease (Polska)</t>
  </si>
  <si>
    <t>Kredyt Lease</t>
  </si>
  <si>
    <t>Millennium Leasing</t>
  </si>
  <si>
    <t>NL Leasing Polska</t>
  </si>
  <si>
    <t>NOMA 2</t>
  </si>
  <si>
    <t>Nordea Finance Polska</t>
  </si>
  <si>
    <t>ORIX Polska</t>
  </si>
  <si>
    <t>Pekao Leasing</t>
  </si>
  <si>
    <t>Raiffeisen Leasing Polska</t>
  </si>
  <si>
    <t>Renault Credit Polska</t>
  </si>
  <si>
    <t>Scania Finance Polska</t>
  </si>
  <si>
    <t>SGB-Tran-Leasing PTL</t>
  </si>
  <si>
    <t>SG Equipment Leasing Polska</t>
  </si>
  <si>
    <t>Siemens Finance</t>
  </si>
  <si>
    <t>VB Leasing Polska</t>
  </si>
  <si>
    <t>Volkswagen Leasing Polska</t>
  </si>
  <si>
    <t>LHI Leasing Polska</t>
  </si>
  <si>
    <t>Masterlease Polska **</t>
  </si>
  <si>
    <t>De Lage Landen Leasing</t>
  </si>
  <si>
    <t>No</t>
  </si>
  <si>
    <t>Company</t>
  </si>
  <si>
    <t>Total vehicles</t>
  </si>
  <si>
    <t>passanger cars</t>
  </si>
  <si>
    <t>road transport vehicles</t>
  </si>
  <si>
    <t>converted</t>
  </si>
  <si>
    <t>commercial</t>
  </si>
  <si>
    <t>other commercial</t>
  </si>
  <si>
    <t>other vehicles</t>
  </si>
  <si>
    <t>Machinery &amp; industrial</t>
  </si>
  <si>
    <t>construction equipment</t>
  </si>
  <si>
    <t>agricultural machines</t>
  </si>
  <si>
    <t>printing machines</t>
  </si>
  <si>
    <t>medical equipment</t>
  </si>
  <si>
    <t>gastronomic equipment</t>
  </si>
  <si>
    <t>forklift</t>
  </si>
  <si>
    <t>Others</t>
  </si>
  <si>
    <t>Computers &amp; Business Machines</t>
  </si>
  <si>
    <t>hardware</t>
  </si>
  <si>
    <t>software</t>
  </si>
  <si>
    <t>Ships, Rail, Aircrafts</t>
  </si>
  <si>
    <t>Total equipment</t>
  </si>
  <si>
    <t>Real estate</t>
  </si>
  <si>
    <t>Total market</t>
  </si>
  <si>
    <t>year 2006</t>
  </si>
  <si>
    <t>Value of leased assets (mln PLN)</t>
  </si>
  <si>
    <t>TOTAL</t>
  </si>
  <si>
    <t>Change %</t>
  </si>
  <si>
    <t>* BZ WBK Finanse &amp; Leasing SA and BZ WBK Leasing SA</t>
  </si>
  <si>
    <t>** Futura Leasing SA and Prime Car Management SA.</t>
  </si>
  <si>
    <t>n/a</t>
  </si>
  <si>
    <t>GETIN Leasing</t>
  </si>
  <si>
    <t>2006 Market Valuation</t>
  </si>
  <si>
    <t>VFS Usługi Finansowe Polska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</si>
</sst>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%"/>
    <numFmt numFmtId="170" formatCode="[$-415]d\ mmmm\ yyyy"/>
  </numFmts>
  <fonts count="14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2" xfId="0" applyFont="1" applyBorder="1" applyAlignment="1">
      <alignment/>
    </xf>
    <xf numFmtId="4" fontId="8" fillId="0" borderId="1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5" fillId="0" borderId="6" xfId="0" applyFont="1" applyBorder="1" applyAlignment="1">
      <alignment/>
    </xf>
    <xf numFmtId="4" fontId="8" fillId="0" borderId="5" xfId="0" applyNumberFormat="1" applyFont="1" applyBorder="1" applyAlignment="1">
      <alignment/>
    </xf>
    <xf numFmtId="4" fontId="5" fillId="0" borderId="7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/>
    </xf>
    <xf numFmtId="4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5" fillId="0" borderId="7" xfId="0" applyNumberFormat="1" applyFont="1" applyBorder="1" applyAlignment="1" applyProtection="1">
      <alignment vertical="center"/>
      <protection locked="0"/>
    </xf>
    <xf numFmtId="4" fontId="5" fillId="0" borderId="7" xfId="0" applyNumberFormat="1" applyFont="1" applyBorder="1" applyAlignment="1">
      <alignment vertical="center"/>
    </xf>
    <xf numFmtId="4" fontId="5" fillId="0" borderId="8" xfId="0" applyNumberFormat="1" applyFont="1" applyBorder="1" applyAlignment="1" applyProtection="1">
      <alignment vertical="center"/>
      <protection locked="0"/>
    </xf>
    <xf numFmtId="4" fontId="6" fillId="0" borderId="7" xfId="0" applyNumberFormat="1" applyFont="1" applyBorder="1" applyAlignment="1">
      <alignment vertical="center"/>
    </xf>
    <xf numFmtId="4" fontId="6" fillId="0" borderId="8" xfId="0" applyNumberFormat="1" applyFont="1" applyBorder="1" applyAlignment="1" applyProtection="1">
      <alignment vertical="center"/>
      <protection locked="0"/>
    </xf>
    <xf numFmtId="4" fontId="6" fillId="0" borderId="6" xfId="0" applyNumberFormat="1" applyFont="1" applyBorder="1" applyAlignment="1" applyProtection="1">
      <alignment vertical="center"/>
      <protection locked="0"/>
    </xf>
    <xf numFmtId="4" fontId="6" fillId="0" borderId="10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4" fontId="6" fillId="0" borderId="5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9" fontId="6" fillId="0" borderId="14" xfId="17" applyNumberFormat="1" applyFont="1" applyBorder="1">
      <alignment/>
      <protection/>
    </xf>
    <xf numFmtId="9" fontId="6" fillId="0" borderId="14" xfId="17" applyNumberFormat="1" applyFont="1" applyFill="1" applyBorder="1">
      <alignment/>
      <protection/>
    </xf>
    <xf numFmtId="3" fontId="6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0" fontId="11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1" fillId="0" borderId="21" xfId="17" applyFont="1" applyBorder="1">
      <alignment/>
      <protection/>
    </xf>
    <xf numFmtId="0" fontId="13" fillId="0" borderId="22" xfId="0" applyFont="1" applyBorder="1" applyAlignment="1">
      <alignment wrapText="1"/>
    </xf>
    <xf numFmtId="0" fontId="13" fillId="0" borderId="22" xfId="0" applyFont="1" applyBorder="1" applyAlignment="1">
      <alignment/>
    </xf>
    <xf numFmtId="0" fontId="13" fillId="0" borderId="22" xfId="0" applyNumberFormat="1" applyFont="1" applyBorder="1" applyAlignment="1">
      <alignment horizontal="left" wrapText="1"/>
    </xf>
    <xf numFmtId="0" fontId="5" fillId="0" borderId="0" xfId="17" applyFont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4" fontId="6" fillId="0" borderId="6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ek%20Praca\Moje%20dokumenty\A%20Tomek%20Dokumenty\Statystyka%20Tomek\IV%20Q%202006\wyniki.4q.2006.zbior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 ZBIORCZY"/>
      <sheetName val="Bankowy Leasing"/>
      <sheetName val="BISE Leasing"/>
      <sheetName val="BNP Paribas Lease"/>
      <sheetName val="BPH Leasing"/>
      <sheetName val="BRE Leasing"/>
      <sheetName val="Business Lease"/>
      <sheetName val="BWE Leasing"/>
      <sheetName val="BZ WBK Leasing"/>
      <sheetName val="Caterpillar Financial"/>
      <sheetName val="DaimlerChrysler Services"/>
      <sheetName val="De Lage Landen Leasing"/>
      <sheetName val="Deutsche Leasing"/>
      <sheetName val="EFL"/>
      <sheetName val="FCE Credit"/>
      <sheetName val="Fidis Leasing"/>
      <sheetName val="Fortis Lease"/>
      <sheetName val="Futura Leasing"/>
      <sheetName val="Getin Leasing"/>
      <sheetName val="Grenkeleasing"/>
      <sheetName val="Handlowy Leasing"/>
      <sheetName val="IKB Leasing"/>
      <sheetName val="ING Lease"/>
      <sheetName val="Immoconsult"/>
      <sheetName val="Kopex Leasing"/>
      <sheetName val="Kredyt Lease"/>
      <sheetName val="LHI Leasing"/>
      <sheetName val="Millennium Leasing"/>
      <sheetName val="NL Leasing"/>
      <sheetName val="Nordea Finance"/>
      <sheetName val="Noma 2"/>
      <sheetName val="ORIX"/>
      <sheetName val="Pekao Leasing"/>
      <sheetName val="Raiffeisen Leasing"/>
      <sheetName val="Renault Credit"/>
      <sheetName val="Scania Finance"/>
      <sheetName val="SG"/>
      <sheetName val="Siemens Finance"/>
      <sheetName val="Toyota Leasing"/>
      <sheetName val="Trans Leasing"/>
      <sheetName val="VFS"/>
      <sheetName val="Volksbank Leasing"/>
      <sheetName val="Volkswagen Leasing"/>
      <sheetName val="Watin Leasing"/>
    </sheetNames>
    <sheetDataSet>
      <sheetData sheetId="40">
        <row r="10">
          <cell r="C10">
            <v>388.3</v>
          </cell>
        </row>
        <row r="12">
          <cell r="C12">
            <v>2.14</v>
          </cell>
        </row>
        <row r="13">
          <cell r="C13">
            <v>341.18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341.18</v>
          </cell>
        </row>
        <row r="17">
          <cell r="C17">
            <v>44.98</v>
          </cell>
        </row>
        <row r="18">
          <cell r="C18">
            <v>51.06</v>
          </cell>
        </row>
        <row r="19">
          <cell r="C19">
            <v>50.93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0.13</v>
          </cell>
        </row>
        <row r="25">
          <cell r="C25">
            <v>0</v>
          </cell>
        </row>
        <row r="26">
          <cell r="C26">
            <v>0.23</v>
          </cell>
        </row>
        <row r="27">
          <cell r="C27">
            <v>0.23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0.68</v>
          </cell>
        </row>
        <row r="31">
          <cell r="C31">
            <v>440.27000000000004</v>
          </cell>
        </row>
        <row r="33">
          <cell r="C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view="pageBreakPreview" zoomScale="115" zoomScaleNormal="85" zoomScaleSheetLayoutView="115" workbookViewId="0" topLeftCell="A1">
      <selection activeCell="C36" sqref="C36"/>
    </sheetView>
  </sheetViews>
  <sheetFormatPr defaultColWidth="9.140625" defaultRowHeight="12.75"/>
  <cols>
    <col min="1" max="1" width="4.140625" style="0" customWidth="1"/>
    <col min="2" max="2" width="26.421875" style="0" customWidth="1"/>
    <col min="3" max="3" width="10.8515625" style="0" customWidth="1"/>
    <col min="4" max="4" width="10.421875" style="0" customWidth="1"/>
    <col min="5" max="5" width="9.8515625" style="0" customWidth="1"/>
    <col min="6" max="6" width="7.7109375" style="0" customWidth="1"/>
    <col min="7" max="7" width="9.421875" style="0" customWidth="1"/>
    <col min="8" max="8" width="12.8515625" style="0" customWidth="1"/>
    <col min="9" max="9" width="11.57421875" style="0" bestFit="1" customWidth="1"/>
    <col min="10" max="10" width="10.57421875" style="0" customWidth="1"/>
    <col min="11" max="11" width="10.421875" style="0" customWidth="1"/>
    <col min="12" max="12" width="9.28125" style="0" customWidth="1"/>
    <col min="13" max="13" width="9.00390625" style="0" customWidth="1"/>
    <col min="14" max="14" width="9.7109375" style="0" customWidth="1"/>
    <col min="15" max="15" width="9.28125" style="0" customWidth="1"/>
    <col min="16" max="16" width="9.421875" style="0" customWidth="1"/>
    <col min="17" max="17" width="8.421875" style="0" bestFit="1" customWidth="1"/>
    <col min="18" max="18" width="12.140625" style="0" customWidth="1"/>
    <col min="19" max="19" width="9.00390625" style="0" customWidth="1"/>
    <col min="20" max="20" width="8.421875" style="0" customWidth="1"/>
    <col min="21" max="21" width="10.7109375" style="0" customWidth="1"/>
    <col min="22" max="22" width="12.140625" style="0" customWidth="1"/>
    <col min="23" max="23" width="14.28125" style="0" customWidth="1"/>
    <col min="24" max="24" width="13.421875" style="0" customWidth="1"/>
    <col min="25" max="25" width="11.7109375" style="0" customWidth="1"/>
  </cols>
  <sheetData>
    <row r="1" spans="1:2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25">
      <c r="A2" s="2" t="s">
        <v>59</v>
      </c>
      <c r="B2" s="2"/>
      <c r="C2" s="2"/>
      <c r="D2" s="2"/>
      <c r="E2" s="2"/>
      <c r="F2" s="1"/>
      <c r="G2" s="1"/>
      <c r="H2" s="1"/>
      <c r="I2" s="1"/>
      <c r="J2" s="3" t="s">
        <v>58</v>
      </c>
      <c r="K2" s="3"/>
      <c r="L2" s="3"/>
      <c r="M2" s="3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1"/>
    </row>
    <row r="3" spans="1:25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9" thickBot="1">
      <c r="A4" s="55" t="s">
        <v>34</v>
      </c>
      <c r="B4" s="56" t="s">
        <v>35</v>
      </c>
      <c r="C4" s="57" t="s">
        <v>36</v>
      </c>
      <c r="D4" s="58" t="s">
        <v>37</v>
      </c>
      <c r="E4" s="58" t="s">
        <v>38</v>
      </c>
      <c r="F4" s="59" t="s">
        <v>39</v>
      </c>
      <c r="G4" s="59" t="s">
        <v>40</v>
      </c>
      <c r="H4" s="59" t="s">
        <v>41</v>
      </c>
      <c r="I4" s="60" t="s">
        <v>42</v>
      </c>
      <c r="J4" s="57" t="s">
        <v>43</v>
      </c>
      <c r="K4" s="59" t="s">
        <v>44</v>
      </c>
      <c r="L4" s="59" t="s">
        <v>45</v>
      </c>
      <c r="M4" s="59" t="s">
        <v>46</v>
      </c>
      <c r="N4" s="59" t="s">
        <v>47</v>
      </c>
      <c r="O4" s="59" t="s">
        <v>48</v>
      </c>
      <c r="P4" s="59" t="s">
        <v>49</v>
      </c>
      <c r="Q4" s="61" t="s">
        <v>50</v>
      </c>
      <c r="R4" s="62" t="s">
        <v>51</v>
      </c>
      <c r="S4" s="63" t="s">
        <v>52</v>
      </c>
      <c r="T4" s="61" t="s">
        <v>53</v>
      </c>
      <c r="U4" s="64" t="s">
        <v>54</v>
      </c>
      <c r="V4" s="64" t="s">
        <v>50</v>
      </c>
      <c r="W4" s="64" t="s">
        <v>55</v>
      </c>
      <c r="X4" s="64" t="s">
        <v>56</v>
      </c>
      <c r="Y4" s="64" t="s">
        <v>57</v>
      </c>
    </row>
    <row r="5" spans="1:25" ht="15">
      <c r="A5" s="4">
        <v>1</v>
      </c>
      <c r="B5" s="5" t="s">
        <v>0</v>
      </c>
      <c r="C5" s="6">
        <v>442.89</v>
      </c>
      <c r="D5" s="7">
        <v>88.28</v>
      </c>
      <c r="E5" s="7">
        <v>291.1</v>
      </c>
      <c r="F5" s="7" t="s">
        <v>64</v>
      </c>
      <c r="G5" s="7" t="s">
        <v>64</v>
      </c>
      <c r="H5" s="7" t="s">
        <v>64</v>
      </c>
      <c r="I5" s="8">
        <v>63.51</v>
      </c>
      <c r="J5" s="9">
        <v>251.43</v>
      </c>
      <c r="K5" s="10" t="s">
        <v>64</v>
      </c>
      <c r="L5" s="10" t="s">
        <v>64</v>
      </c>
      <c r="M5" s="10" t="s">
        <v>64</v>
      </c>
      <c r="N5" s="10" t="s">
        <v>64</v>
      </c>
      <c r="O5" s="10" t="s">
        <v>64</v>
      </c>
      <c r="P5" s="10" t="s">
        <v>64</v>
      </c>
      <c r="Q5" s="11" t="s">
        <v>64</v>
      </c>
      <c r="R5" s="12">
        <v>13.26</v>
      </c>
      <c r="S5" s="10" t="s">
        <v>64</v>
      </c>
      <c r="T5" s="11" t="s">
        <v>64</v>
      </c>
      <c r="U5" s="13">
        <v>17</v>
      </c>
      <c r="V5" s="13">
        <v>15.72</v>
      </c>
      <c r="W5" s="13">
        <v>740.3</v>
      </c>
      <c r="X5" s="13">
        <v>20.11</v>
      </c>
      <c r="Y5" s="14">
        <f aca="true" t="shared" si="0" ref="Y5:Y17">SUM(W5:X5)</f>
        <v>760.41</v>
      </c>
    </row>
    <row r="6" spans="1:25" ht="15">
      <c r="A6" s="15">
        <v>2</v>
      </c>
      <c r="B6" s="16" t="s">
        <v>1</v>
      </c>
      <c r="C6" s="17">
        <v>2.49</v>
      </c>
      <c r="D6" s="18">
        <v>1.88</v>
      </c>
      <c r="E6" s="18">
        <v>0.35</v>
      </c>
      <c r="F6" s="18">
        <v>0</v>
      </c>
      <c r="G6" s="18">
        <v>0</v>
      </c>
      <c r="H6" s="18">
        <v>0.35</v>
      </c>
      <c r="I6" s="19">
        <v>0.26</v>
      </c>
      <c r="J6" s="20">
        <v>17.66</v>
      </c>
      <c r="K6" s="21">
        <v>1.09</v>
      </c>
      <c r="L6" s="21">
        <v>6.09</v>
      </c>
      <c r="M6" s="21">
        <v>0</v>
      </c>
      <c r="N6" s="21">
        <v>0</v>
      </c>
      <c r="O6" s="21">
        <v>0.06</v>
      </c>
      <c r="P6" s="21">
        <v>0</v>
      </c>
      <c r="Q6" s="22">
        <v>10.42</v>
      </c>
      <c r="R6" s="23">
        <v>0.44</v>
      </c>
      <c r="S6" s="21">
        <v>0.4</v>
      </c>
      <c r="T6" s="22">
        <v>0.04</v>
      </c>
      <c r="U6" s="24">
        <v>0</v>
      </c>
      <c r="V6" s="24">
        <v>3</v>
      </c>
      <c r="W6" s="24">
        <v>23.59</v>
      </c>
      <c r="X6" s="24">
        <v>1.92</v>
      </c>
      <c r="Y6" s="25">
        <f t="shared" si="0"/>
        <v>25.509999999999998</v>
      </c>
    </row>
    <row r="7" spans="1:25" ht="15">
      <c r="A7" s="15">
        <v>3</v>
      </c>
      <c r="B7" s="16" t="s">
        <v>2</v>
      </c>
      <c r="C7" s="17">
        <v>8.58167231327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9">
        <v>8.58167231327</v>
      </c>
      <c r="J7" s="20">
        <v>135.439948023818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2">
        <v>135.439948023818</v>
      </c>
      <c r="R7" s="23">
        <v>10.95898406799399</v>
      </c>
      <c r="S7" s="21">
        <v>10.95898406799399</v>
      </c>
      <c r="T7" s="22">
        <v>0</v>
      </c>
      <c r="U7" s="24">
        <v>0</v>
      </c>
      <c r="V7" s="24">
        <v>2.3430449401499995</v>
      </c>
      <c r="W7" s="24">
        <v>157.32364934523198</v>
      </c>
      <c r="X7" s="24">
        <v>0</v>
      </c>
      <c r="Y7" s="25">
        <f t="shared" si="0"/>
        <v>157.32364934523198</v>
      </c>
    </row>
    <row r="8" spans="1:25" ht="15">
      <c r="A8" s="4">
        <v>4</v>
      </c>
      <c r="B8" s="16" t="s">
        <v>3</v>
      </c>
      <c r="C8" s="17">
        <v>597.6533197514002</v>
      </c>
      <c r="D8" s="18">
        <v>234.81202856140038</v>
      </c>
      <c r="E8" s="18">
        <v>272.1765291399999</v>
      </c>
      <c r="F8" s="18">
        <v>11.404509059999993</v>
      </c>
      <c r="G8" s="18">
        <v>55.183540089999966</v>
      </c>
      <c r="H8" s="18">
        <v>205.58847998999994</v>
      </c>
      <c r="I8" s="19">
        <v>90.66476204999992</v>
      </c>
      <c r="J8" s="20">
        <v>304.28324889</v>
      </c>
      <c r="K8" s="21">
        <v>46.8790411</v>
      </c>
      <c r="L8" s="21">
        <v>3.8169284599999997</v>
      </c>
      <c r="M8" s="21">
        <v>13.738553020000001</v>
      </c>
      <c r="N8" s="21">
        <v>26.53286235000001</v>
      </c>
      <c r="O8" s="21">
        <v>15.16560145</v>
      </c>
      <c r="P8" s="21">
        <v>15.624060759999995</v>
      </c>
      <c r="Q8" s="22">
        <v>182.52620174999998</v>
      </c>
      <c r="R8" s="23">
        <v>38.482421039999984</v>
      </c>
      <c r="S8" s="21">
        <v>38.482421039999984</v>
      </c>
      <c r="T8" s="22">
        <v>0</v>
      </c>
      <c r="U8" s="24">
        <v>18.98283304</v>
      </c>
      <c r="V8" s="24">
        <v>9.796543799999998</v>
      </c>
      <c r="W8" s="24">
        <v>969.1983665214001</v>
      </c>
      <c r="X8" s="24">
        <v>63.22904281</v>
      </c>
      <c r="Y8" s="25">
        <f t="shared" si="0"/>
        <v>1032.4274093314</v>
      </c>
    </row>
    <row r="9" spans="1:25" ht="15">
      <c r="A9" s="15">
        <v>5</v>
      </c>
      <c r="B9" s="16" t="s">
        <v>4</v>
      </c>
      <c r="C9" s="17">
        <v>1095.8702314829663</v>
      </c>
      <c r="D9" s="18">
        <v>441.2663278648709</v>
      </c>
      <c r="E9" s="18">
        <v>461.79341812077223</v>
      </c>
      <c r="F9" s="18">
        <v>0</v>
      </c>
      <c r="G9" s="18">
        <v>0</v>
      </c>
      <c r="H9" s="18">
        <v>461.79341812077223</v>
      </c>
      <c r="I9" s="19">
        <v>192.81048549732324</v>
      </c>
      <c r="J9" s="20">
        <v>405.1729125699603</v>
      </c>
      <c r="K9" s="21">
        <v>79.48653050160489</v>
      </c>
      <c r="L9" s="21">
        <v>5.888842077042504</v>
      </c>
      <c r="M9" s="21">
        <v>26.36336115795573</v>
      </c>
      <c r="N9" s="21">
        <v>0.8956204658253287</v>
      </c>
      <c r="O9" s="21">
        <v>2.9811267652283475</v>
      </c>
      <c r="P9" s="21">
        <v>13.035295250594288</v>
      </c>
      <c r="Q9" s="22">
        <v>276.5221363517092</v>
      </c>
      <c r="R9" s="23">
        <v>13.336697831205683</v>
      </c>
      <c r="S9" s="21">
        <v>13.126717097265775</v>
      </c>
      <c r="T9" s="22">
        <v>0.2099807339399075</v>
      </c>
      <c r="U9" s="24">
        <v>392.01712669</v>
      </c>
      <c r="V9" s="24">
        <v>13.75114190126121</v>
      </c>
      <c r="W9" s="24">
        <v>1920.1481104753934</v>
      </c>
      <c r="X9" s="24">
        <v>204.906</v>
      </c>
      <c r="Y9" s="25">
        <f t="shared" si="0"/>
        <v>2125.0541104753934</v>
      </c>
    </row>
    <row r="10" spans="1:25" ht="15">
      <c r="A10" s="15">
        <v>6</v>
      </c>
      <c r="B10" s="16" t="s">
        <v>5</v>
      </c>
      <c r="C10" s="17">
        <v>718.46</v>
      </c>
      <c r="D10" s="18">
        <v>265.94</v>
      </c>
      <c r="E10" s="18">
        <v>452.52</v>
      </c>
      <c r="F10" s="18" t="s">
        <v>64</v>
      </c>
      <c r="G10" s="18" t="s">
        <v>64</v>
      </c>
      <c r="H10" s="18" t="s">
        <v>64</v>
      </c>
      <c r="I10" s="19" t="s">
        <v>64</v>
      </c>
      <c r="J10" s="20">
        <v>465.1744962099996</v>
      </c>
      <c r="K10" s="21" t="s">
        <v>64</v>
      </c>
      <c r="L10" s="21" t="s">
        <v>64</v>
      </c>
      <c r="M10" s="21" t="s">
        <v>64</v>
      </c>
      <c r="N10" s="21" t="s">
        <v>64</v>
      </c>
      <c r="O10" s="21" t="s">
        <v>64</v>
      </c>
      <c r="P10" s="21" t="s">
        <v>64</v>
      </c>
      <c r="Q10" s="22" t="s">
        <v>64</v>
      </c>
      <c r="R10" s="23">
        <v>11.030417049999997</v>
      </c>
      <c r="S10" s="21" t="s">
        <v>64</v>
      </c>
      <c r="T10" s="22" t="s">
        <v>64</v>
      </c>
      <c r="U10" s="24">
        <v>0</v>
      </c>
      <c r="V10" s="24">
        <v>0</v>
      </c>
      <c r="W10" s="24">
        <v>1194.6649132599998</v>
      </c>
      <c r="X10" s="24">
        <v>0</v>
      </c>
      <c r="Y10" s="25">
        <f t="shared" si="0"/>
        <v>1194.6649132599998</v>
      </c>
    </row>
    <row r="11" spans="1:25" ht="15">
      <c r="A11" s="4">
        <v>7</v>
      </c>
      <c r="B11" s="16" t="s">
        <v>6</v>
      </c>
      <c r="C11" s="26">
        <v>2.07</v>
      </c>
      <c r="D11" s="18">
        <v>0.05</v>
      </c>
      <c r="E11" s="18">
        <v>2.02</v>
      </c>
      <c r="F11" s="18" t="s">
        <v>64</v>
      </c>
      <c r="G11" s="18" t="s">
        <v>64</v>
      </c>
      <c r="H11" s="18" t="s">
        <v>64</v>
      </c>
      <c r="I11" s="19" t="s">
        <v>64</v>
      </c>
      <c r="J11" s="20">
        <v>266.49</v>
      </c>
      <c r="K11" s="18">
        <v>265.39</v>
      </c>
      <c r="L11" s="18">
        <v>0</v>
      </c>
      <c r="M11" s="18">
        <v>0</v>
      </c>
      <c r="N11" s="18">
        <v>0</v>
      </c>
      <c r="O11" s="18">
        <v>0</v>
      </c>
      <c r="P11" s="18">
        <v>1.1</v>
      </c>
      <c r="Q11" s="19">
        <v>0</v>
      </c>
      <c r="R11" s="27">
        <v>0</v>
      </c>
      <c r="S11" s="18">
        <v>0</v>
      </c>
      <c r="T11" s="19">
        <v>0</v>
      </c>
      <c r="U11" s="28">
        <v>0</v>
      </c>
      <c r="V11" s="28">
        <v>0</v>
      </c>
      <c r="W11" s="28">
        <v>268.56</v>
      </c>
      <c r="X11" s="28">
        <v>0</v>
      </c>
      <c r="Y11" s="25">
        <f t="shared" si="0"/>
        <v>268.56</v>
      </c>
    </row>
    <row r="12" spans="1:25" ht="15">
      <c r="A12" s="15">
        <v>8</v>
      </c>
      <c r="B12" s="16" t="s">
        <v>7</v>
      </c>
      <c r="C12" s="26">
        <v>351.25</v>
      </c>
      <c r="D12" s="18">
        <v>142.04</v>
      </c>
      <c r="E12" s="18">
        <v>193.15</v>
      </c>
      <c r="F12" s="18">
        <v>3.47</v>
      </c>
      <c r="G12" s="18">
        <v>83.13</v>
      </c>
      <c r="H12" s="18">
        <v>106.55</v>
      </c>
      <c r="I12" s="19">
        <v>16.06</v>
      </c>
      <c r="J12" s="20">
        <v>0.57</v>
      </c>
      <c r="K12" s="18">
        <v>0.04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9">
        <v>0.53</v>
      </c>
      <c r="R12" s="27">
        <v>0.09</v>
      </c>
      <c r="S12" s="18">
        <v>0.06</v>
      </c>
      <c r="T12" s="19">
        <v>0.03</v>
      </c>
      <c r="U12" s="28">
        <v>0</v>
      </c>
      <c r="V12" s="28">
        <v>0.03</v>
      </c>
      <c r="W12" s="28">
        <v>351.94</v>
      </c>
      <c r="X12" s="28">
        <v>0</v>
      </c>
      <c r="Y12" s="25">
        <f t="shared" si="0"/>
        <v>351.94</v>
      </c>
    </row>
    <row r="13" spans="1:27" ht="15">
      <c r="A13" s="15">
        <v>9</v>
      </c>
      <c r="B13" s="16" t="s">
        <v>33</v>
      </c>
      <c r="C13" s="26">
        <v>133.3</v>
      </c>
      <c r="D13" s="18">
        <v>0</v>
      </c>
      <c r="E13" s="18">
        <v>133.3</v>
      </c>
      <c r="F13" s="18">
        <v>0</v>
      </c>
      <c r="G13" s="18">
        <v>0</v>
      </c>
      <c r="H13" s="18">
        <v>133.3</v>
      </c>
      <c r="I13" s="19">
        <v>0</v>
      </c>
      <c r="J13" s="20">
        <v>146.2</v>
      </c>
      <c r="K13" s="18">
        <v>1.8</v>
      </c>
      <c r="L13" s="18">
        <v>99.3</v>
      </c>
      <c r="M13" s="18">
        <v>0</v>
      </c>
      <c r="N13" s="18">
        <v>29.2</v>
      </c>
      <c r="O13" s="18">
        <v>0</v>
      </c>
      <c r="P13" s="18">
        <v>0</v>
      </c>
      <c r="Q13" s="19">
        <v>15.9</v>
      </c>
      <c r="R13" s="27">
        <v>0</v>
      </c>
      <c r="S13" s="18">
        <v>0</v>
      </c>
      <c r="T13" s="19">
        <v>0</v>
      </c>
      <c r="U13" s="28">
        <v>0</v>
      </c>
      <c r="V13" s="28">
        <v>0</v>
      </c>
      <c r="W13" s="28">
        <v>279.5</v>
      </c>
      <c r="X13" s="28">
        <v>0</v>
      </c>
      <c r="Y13" s="25">
        <v>279.5</v>
      </c>
      <c r="AA13" s="53"/>
    </row>
    <row r="14" spans="1:25" ht="15">
      <c r="A14" s="4">
        <v>10</v>
      </c>
      <c r="B14" s="16" t="s">
        <v>8</v>
      </c>
      <c r="C14" s="26">
        <v>122.3</v>
      </c>
      <c r="D14" s="18">
        <v>7.8</v>
      </c>
      <c r="E14" s="18">
        <v>114.5</v>
      </c>
      <c r="F14" s="18" t="s">
        <v>64</v>
      </c>
      <c r="G14" s="18" t="s">
        <v>64</v>
      </c>
      <c r="H14" s="18" t="s">
        <v>64</v>
      </c>
      <c r="I14" s="19">
        <v>0</v>
      </c>
      <c r="J14" s="20">
        <v>309.4</v>
      </c>
      <c r="K14" s="18" t="s">
        <v>64</v>
      </c>
      <c r="L14" s="18" t="s">
        <v>64</v>
      </c>
      <c r="M14" s="18" t="s">
        <v>64</v>
      </c>
      <c r="N14" s="18" t="s">
        <v>64</v>
      </c>
      <c r="O14" s="18" t="s">
        <v>64</v>
      </c>
      <c r="P14" s="18" t="s">
        <v>64</v>
      </c>
      <c r="Q14" s="19" t="s">
        <v>64</v>
      </c>
      <c r="R14" s="27">
        <v>2.8</v>
      </c>
      <c r="S14" s="18" t="s">
        <v>64</v>
      </c>
      <c r="T14" s="19" t="s">
        <v>64</v>
      </c>
      <c r="U14" s="28">
        <v>47.5</v>
      </c>
      <c r="V14" s="28">
        <v>0.6</v>
      </c>
      <c r="W14" s="28">
        <v>482.6</v>
      </c>
      <c r="X14" s="28">
        <v>0</v>
      </c>
      <c r="Y14" s="25">
        <f t="shared" si="0"/>
        <v>482.6</v>
      </c>
    </row>
    <row r="15" spans="1:25" ht="15">
      <c r="A15" s="15">
        <v>11</v>
      </c>
      <c r="B15" s="16" t="s">
        <v>9</v>
      </c>
      <c r="C15" s="26">
        <v>1915.1466053499996</v>
      </c>
      <c r="D15" s="18">
        <v>888.4720618299998</v>
      </c>
      <c r="E15" s="18">
        <v>1022.3973339499997</v>
      </c>
      <c r="F15" s="18">
        <v>44.21496772000002</v>
      </c>
      <c r="G15" s="18">
        <v>361.6269949499999</v>
      </c>
      <c r="H15" s="18">
        <v>616.5553712799998</v>
      </c>
      <c r="I15" s="19">
        <v>4.277209569999999</v>
      </c>
      <c r="J15" s="20">
        <v>636.0089353699998</v>
      </c>
      <c r="K15" s="18">
        <v>227.82173753</v>
      </c>
      <c r="L15" s="18">
        <v>10.586934909999998</v>
      </c>
      <c r="M15" s="18">
        <v>7.425605200000002</v>
      </c>
      <c r="N15" s="18">
        <v>32.89152446999998</v>
      </c>
      <c r="O15" s="18">
        <v>25.365267579999998</v>
      </c>
      <c r="P15" s="18">
        <v>40.592764509999995</v>
      </c>
      <c r="Q15" s="19">
        <v>291.3251011699997</v>
      </c>
      <c r="R15" s="27">
        <v>53.57685933999999</v>
      </c>
      <c r="S15" s="18">
        <v>40.00654476999999</v>
      </c>
      <c r="T15" s="19">
        <v>13.57031457</v>
      </c>
      <c r="U15" s="28">
        <v>1.80172767</v>
      </c>
      <c r="V15" s="28">
        <v>0</v>
      </c>
      <c r="W15" s="28">
        <v>2606.5341277299995</v>
      </c>
      <c r="X15" s="28">
        <v>14.011545999999997</v>
      </c>
      <c r="Y15" s="25">
        <f t="shared" si="0"/>
        <v>2620.5456737299996</v>
      </c>
    </row>
    <row r="16" spans="1:25" ht="15">
      <c r="A16" s="15">
        <v>12</v>
      </c>
      <c r="B16" s="16" t="s">
        <v>10</v>
      </c>
      <c r="C16" s="26">
        <v>339.64</v>
      </c>
      <c r="D16" s="18">
        <v>52.3</v>
      </c>
      <c r="E16" s="18">
        <v>228.06</v>
      </c>
      <c r="F16" s="18" t="s">
        <v>64</v>
      </c>
      <c r="G16" s="18" t="s">
        <v>64</v>
      </c>
      <c r="H16" s="18" t="s">
        <v>64</v>
      </c>
      <c r="I16" s="19">
        <v>59.28</v>
      </c>
      <c r="J16" s="20">
        <v>229.5</v>
      </c>
      <c r="K16" s="18">
        <v>28.04</v>
      </c>
      <c r="L16" s="18">
        <v>0</v>
      </c>
      <c r="M16" s="18">
        <v>26.44</v>
      </c>
      <c r="N16" s="18">
        <v>0.72</v>
      </c>
      <c r="O16" s="18">
        <v>0</v>
      </c>
      <c r="P16" s="18">
        <v>16.87</v>
      </c>
      <c r="Q16" s="19">
        <v>157.43</v>
      </c>
      <c r="R16" s="27">
        <v>30.08</v>
      </c>
      <c r="S16" s="18">
        <v>30.08</v>
      </c>
      <c r="T16" s="19">
        <v>0</v>
      </c>
      <c r="U16" s="28">
        <v>3.07</v>
      </c>
      <c r="V16" s="28">
        <v>20.35</v>
      </c>
      <c r="W16" s="29">
        <v>622.64</v>
      </c>
      <c r="X16" s="28">
        <v>174.97</v>
      </c>
      <c r="Y16" s="25">
        <f t="shared" si="0"/>
        <v>797.61</v>
      </c>
    </row>
    <row r="17" spans="1:25" ht="15">
      <c r="A17" s="4">
        <v>13</v>
      </c>
      <c r="B17" s="16" t="s">
        <v>65</v>
      </c>
      <c r="C17" s="26">
        <v>240</v>
      </c>
      <c r="D17" s="18">
        <v>59</v>
      </c>
      <c r="E17" s="18">
        <v>61</v>
      </c>
      <c r="F17" s="18" t="s">
        <v>64</v>
      </c>
      <c r="G17" s="18" t="s">
        <v>64</v>
      </c>
      <c r="H17" s="18" t="s">
        <v>64</v>
      </c>
      <c r="I17" s="19">
        <v>120</v>
      </c>
      <c r="J17" s="20">
        <v>68</v>
      </c>
      <c r="K17" s="18" t="s">
        <v>64</v>
      </c>
      <c r="L17" s="18" t="s">
        <v>64</v>
      </c>
      <c r="M17" s="18" t="s">
        <v>64</v>
      </c>
      <c r="N17" s="18" t="s">
        <v>64</v>
      </c>
      <c r="O17" s="18" t="s">
        <v>64</v>
      </c>
      <c r="P17" s="18" t="s">
        <v>64</v>
      </c>
      <c r="Q17" s="19" t="s">
        <v>64</v>
      </c>
      <c r="R17" s="27">
        <v>2</v>
      </c>
      <c r="S17" s="18" t="s">
        <v>64</v>
      </c>
      <c r="T17" s="19" t="s">
        <v>64</v>
      </c>
      <c r="U17" s="28">
        <v>0</v>
      </c>
      <c r="V17" s="71">
        <v>0</v>
      </c>
      <c r="W17" s="29">
        <v>310</v>
      </c>
      <c r="X17" s="71">
        <v>0</v>
      </c>
      <c r="Y17" s="25">
        <f t="shared" si="0"/>
        <v>310</v>
      </c>
    </row>
    <row r="18" spans="1:25" ht="15">
      <c r="A18" s="15">
        <v>14</v>
      </c>
      <c r="B18" s="16" t="s">
        <v>11</v>
      </c>
      <c r="C18" s="26">
        <v>2.56</v>
      </c>
      <c r="D18" s="30">
        <v>1.05319655</v>
      </c>
      <c r="E18" s="31">
        <f>SUM(F18:H18)</f>
        <v>1.12313083</v>
      </c>
      <c r="F18" s="30">
        <v>0</v>
      </c>
      <c r="G18" s="30">
        <v>0.8821308299999999</v>
      </c>
      <c r="H18" s="30">
        <v>0.241</v>
      </c>
      <c r="I18" s="32">
        <v>0.38534332</v>
      </c>
      <c r="J18" s="33">
        <f>SUM(K18:Q18)</f>
        <v>3.91114562</v>
      </c>
      <c r="K18" s="30">
        <v>0.010067360000000001</v>
      </c>
      <c r="L18" s="30">
        <v>0</v>
      </c>
      <c r="M18" s="30">
        <v>0.41557341999999997</v>
      </c>
      <c r="N18" s="30">
        <v>1.0806640600000001</v>
      </c>
      <c r="O18" s="30">
        <v>0.24758698999999998</v>
      </c>
      <c r="P18" s="30">
        <v>0.10026523</v>
      </c>
      <c r="Q18" s="32">
        <v>2.05698856</v>
      </c>
      <c r="R18" s="33">
        <f>SUM(S18:T18)</f>
        <v>24.075864189999997</v>
      </c>
      <c r="S18" s="30">
        <v>21.89176538</v>
      </c>
      <c r="T18" s="32">
        <v>2.18409881</v>
      </c>
      <c r="U18" s="34">
        <v>0</v>
      </c>
      <c r="V18" s="35">
        <v>3.38759187</v>
      </c>
      <c r="W18" s="36">
        <v>33.94</v>
      </c>
      <c r="X18" s="20">
        <v>0</v>
      </c>
      <c r="Y18" s="37">
        <v>33.94</v>
      </c>
    </row>
    <row r="19" spans="1:25" ht="15">
      <c r="A19" s="15">
        <v>15</v>
      </c>
      <c r="B19" s="16" t="s">
        <v>12</v>
      </c>
      <c r="C19" s="26">
        <v>320.05</v>
      </c>
      <c r="D19" s="18" t="s">
        <v>64</v>
      </c>
      <c r="E19" s="18" t="s">
        <v>64</v>
      </c>
      <c r="F19" s="18" t="s">
        <v>64</v>
      </c>
      <c r="G19" s="18" t="s">
        <v>64</v>
      </c>
      <c r="H19" s="18" t="s">
        <v>64</v>
      </c>
      <c r="I19" s="19" t="s">
        <v>64</v>
      </c>
      <c r="J19" s="20">
        <v>110.4</v>
      </c>
      <c r="K19" s="18" t="s">
        <v>64</v>
      </c>
      <c r="L19" s="18" t="s">
        <v>64</v>
      </c>
      <c r="M19" s="18" t="s">
        <v>64</v>
      </c>
      <c r="N19" s="18" t="s">
        <v>64</v>
      </c>
      <c r="O19" s="18" t="s">
        <v>64</v>
      </c>
      <c r="P19" s="18" t="s">
        <v>64</v>
      </c>
      <c r="Q19" s="19" t="s">
        <v>64</v>
      </c>
      <c r="R19" s="27">
        <v>0.268</v>
      </c>
      <c r="S19" s="18" t="s">
        <v>64</v>
      </c>
      <c r="T19" s="19" t="s">
        <v>64</v>
      </c>
      <c r="U19" s="28">
        <v>0</v>
      </c>
      <c r="V19" s="28">
        <v>0</v>
      </c>
      <c r="W19" s="28">
        <v>430.718</v>
      </c>
      <c r="X19" s="28">
        <v>0</v>
      </c>
      <c r="Y19" s="25">
        <f aca="true" t="shared" si="1" ref="Y19:Y40">SUM(W19:X19)</f>
        <v>430.718</v>
      </c>
    </row>
    <row r="20" spans="1:25" ht="15">
      <c r="A20" s="4">
        <v>16</v>
      </c>
      <c r="B20" s="16" t="s">
        <v>13</v>
      </c>
      <c r="C20" s="26">
        <v>4.09106</v>
      </c>
      <c r="D20" s="18" t="s">
        <v>64</v>
      </c>
      <c r="E20" s="18" t="s">
        <v>64</v>
      </c>
      <c r="F20" s="18" t="s">
        <v>64</v>
      </c>
      <c r="G20" s="18" t="s">
        <v>64</v>
      </c>
      <c r="H20" s="18" t="s">
        <v>64</v>
      </c>
      <c r="I20" s="19" t="s">
        <v>64</v>
      </c>
      <c r="J20" s="20">
        <v>237.09899000000001</v>
      </c>
      <c r="K20" s="18">
        <v>0</v>
      </c>
      <c r="L20" s="18">
        <v>0</v>
      </c>
      <c r="M20" s="18">
        <v>67.297004</v>
      </c>
      <c r="N20" s="18">
        <v>0</v>
      </c>
      <c r="O20" s="18">
        <v>0</v>
      </c>
      <c r="P20" s="18">
        <v>21.553815</v>
      </c>
      <c r="Q20" s="19">
        <v>148.248171</v>
      </c>
      <c r="R20" s="27">
        <v>0</v>
      </c>
      <c r="S20" s="18">
        <v>0</v>
      </c>
      <c r="T20" s="19">
        <v>0</v>
      </c>
      <c r="U20" s="28">
        <v>0</v>
      </c>
      <c r="V20" s="28">
        <v>0</v>
      </c>
      <c r="W20" s="28">
        <v>241.19005</v>
      </c>
      <c r="X20" s="28">
        <v>0</v>
      </c>
      <c r="Y20" s="25">
        <f t="shared" si="1"/>
        <v>241.19005</v>
      </c>
    </row>
    <row r="21" spans="1:25" ht="15">
      <c r="A21" s="15">
        <v>17</v>
      </c>
      <c r="B21" s="16" t="s">
        <v>14</v>
      </c>
      <c r="C21" s="26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20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9">
        <v>0</v>
      </c>
      <c r="R21" s="27">
        <v>0</v>
      </c>
      <c r="S21" s="18">
        <v>0</v>
      </c>
      <c r="T21" s="19">
        <v>0</v>
      </c>
      <c r="U21" s="28">
        <v>0</v>
      </c>
      <c r="V21" s="28">
        <v>0</v>
      </c>
      <c r="W21" s="28">
        <v>0</v>
      </c>
      <c r="X21" s="28">
        <v>68.823</v>
      </c>
      <c r="Y21" s="25">
        <f t="shared" si="1"/>
        <v>68.823</v>
      </c>
    </row>
    <row r="22" spans="1:25" ht="15">
      <c r="A22" s="15">
        <v>18</v>
      </c>
      <c r="B22" s="16" t="s">
        <v>15</v>
      </c>
      <c r="C22" s="26">
        <v>172.18684837675144</v>
      </c>
      <c r="D22" s="18">
        <v>75.4046212067514</v>
      </c>
      <c r="E22" s="18">
        <v>71.26765472674862</v>
      </c>
      <c r="F22" s="18">
        <v>0</v>
      </c>
      <c r="G22" s="18">
        <v>7.74351131906672</v>
      </c>
      <c r="H22" s="18">
        <v>63.5241434076819</v>
      </c>
      <c r="I22" s="19">
        <v>25.5145724432514</v>
      </c>
      <c r="J22" s="20">
        <v>193.93181780211856</v>
      </c>
      <c r="K22" s="18">
        <v>1.38455159290056</v>
      </c>
      <c r="L22" s="18">
        <v>12.75348232</v>
      </c>
      <c r="M22" s="18">
        <v>0.13686021</v>
      </c>
      <c r="N22" s="18">
        <v>0</v>
      </c>
      <c r="O22" s="18">
        <v>0</v>
      </c>
      <c r="P22" s="18">
        <v>2.24794651</v>
      </c>
      <c r="Q22" s="19">
        <v>177.408977169218</v>
      </c>
      <c r="R22" s="27">
        <v>3.64132167</v>
      </c>
      <c r="S22" s="18">
        <v>2.28367278041603</v>
      </c>
      <c r="T22" s="19">
        <v>1.35764888958397</v>
      </c>
      <c r="U22" s="28">
        <v>8.57742104</v>
      </c>
      <c r="V22" s="28">
        <v>0.987795</v>
      </c>
      <c r="W22" s="28">
        <v>379.32520388887</v>
      </c>
      <c r="X22" s="28">
        <v>699.608934099096</v>
      </c>
      <c r="Y22" s="25">
        <f t="shared" si="1"/>
        <v>1078.934137987966</v>
      </c>
    </row>
    <row r="23" spans="1:25" ht="15">
      <c r="A23" s="4">
        <v>19</v>
      </c>
      <c r="B23" s="16" t="s">
        <v>16</v>
      </c>
      <c r="C23" s="26">
        <v>91.87</v>
      </c>
      <c r="D23" s="18">
        <v>28.23</v>
      </c>
      <c r="E23" s="18">
        <v>53.2</v>
      </c>
      <c r="F23" s="18">
        <v>3.57</v>
      </c>
      <c r="G23" s="18">
        <v>7.51</v>
      </c>
      <c r="H23" s="18">
        <v>42.12</v>
      </c>
      <c r="I23" s="19">
        <v>10.44</v>
      </c>
      <c r="J23" s="38">
        <v>29.89</v>
      </c>
      <c r="K23" s="19">
        <v>0</v>
      </c>
      <c r="L23" s="39">
        <v>0</v>
      </c>
      <c r="M23" s="18">
        <v>0</v>
      </c>
      <c r="N23" s="18">
        <v>0.63</v>
      </c>
      <c r="O23" s="18">
        <v>0</v>
      </c>
      <c r="P23" s="18">
        <v>2.52</v>
      </c>
      <c r="Q23" s="19">
        <v>26.74</v>
      </c>
      <c r="R23" s="27">
        <v>2.13</v>
      </c>
      <c r="S23" s="18">
        <v>2.13</v>
      </c>
      <c r="T23" s="19">
        <v>0</v>
      </c>
      <c r="U23" s="28">
        <v>0</v>
      </c>
      <c r="V23" s="28">
        <v>4.43</v>
      </c>
      <c r="W23" s="28">
        <v>128.32</v>
      </c>
      <c r="X23" s="28">
        <v>1.52</v>
      </c>
      <c r="Y23" s="25">
        <f t="shared" si="1"/>
        <v>129.84</v>
      </c>
    </row>
    <row r="24" spans="1:25" ht="15">
      <c r="A24" s="15">
        <v>20</v>
      </c>
      <c r="B24" s="40" t="s">
        <v>31</v>
      </c>
      <c r="C24" s="41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42">
        <v>0</v>
      </c>
      <c r="K24" s="19">
        <v>0</v>
      </c>
      <c r="L24" s="39">
        <v>0</v>
      </c>
      <c r="M24" s="18">
        <v>0</v>
      </c>
      <c r="N24" s="18">
        <v>0</v>
      </c>
      <c r="O24" s="18">
        <v>0</v>
      </c>
      <c r="P24" s="18">
        <v>0</v>
      </c>
      <c r="Q24" s="19">
        <v>0</v>
      </c>
      <c r="R24" s="27">
        <v>0</v>
      </c>
      <c r="S24" s="18">
        <v>0</v>
      </c>
      <c r="T24" s="19">
        <v>0</v>
      </c>
      <c r="U24" s="28">
        <v>0</v>
      </c>
      <c r="V24" s="28">
        <v>0</v>
      </c>
      <c r="W24" s="28">
        <v>0</v>
      </c>
      <c r="X24" s="28">
        <v>503.6</v>
      </c>
      <c r="Y24" s="25">
        <f t="shared" si="1"/>
        <v>503.6</v>
      </c>
    </row>
    <row r="25" spans="1:25" ht="15">
      <c r="A25" s="15">
        <v>21</v>
      </c>
      <c r="B25" s="16" t="s">
        <v>32</v>
      </c>
      <c r="C25" s="26">
        <v>333.2916093799987</v>
      </c>
      <c r="D25" s="18">
        <v>268.77407378999874</v>
      </c>
      <c r="E25" s="18">
        <v>64.51753559</v>
      </c>
      <c r="F25" s="18">
        <v>13.159356450000008</v>
      </c>
      <c r="G25" s="18">
        <v>51.35817913999999</v>
      </c>
      <c r="H25" s="18">
        <v>0</v>
      </c>
      <c r="I25" s="19">
        <v>0</v>
      </c>
      <c r="J25" s="20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v>0</v>
      </c>
      <c r="R25" s="27">
        <v>0</v>
      </c>
      <c r="S25" s="18">
        <v>0</v>
      </c>
      <c r="T25" s="19">
        <v>0</v>
      </c>
      <c r="U25" s="28">
        <v>0</v>
      </c>
      <c r="V25" s="28">
        <v>0</v>
      </c>
      <c r="W25" s="28">
        <v>333.2916093799987</v>
      </c>
      <c r="X25" s="28">
        <v>0</v>
      </c>
      <c r="Y25" s="25">
        <f t="shared" si="1"/>
        <v>333.2916093799987</v>
      </c>
    </row>
    <row r="26" spans="1:25" ht="15">
      <c r="A26" s="4">
        <v>22</v>
      </c>
      <c r="B26" s="16" t="s">
        <v>17</v>
      </c>
      <c r="C26" s="17">
        <v>753.2061494749244</v>
      </c>
      <c r="D26" s="18">
        <v>107.28774289240077</v>
      </c>
      <c r="E26" s="18">
        <v>425.5108366737489</v>
      </c>
      <c r="F26" s="18">
        <v>11.319260591349403</v>
      </c>
      <c r="G26" s="18">
        <v>50.201190578751316</v>
      </c>
      <c r="H26" s="18">
        <v>363.99038550364816</v>
      </c>
      <c r="I26" s="19">
        <v>220.40756990877475</v>
      </c>
      <c r="J26" s="20">
        <v>403.56902133567803</v>
      </c>
      <c r="K26" s="21">
        <v>125.05755784888323</v>
      </c>
      <c r="L26" s="21">
        <v>4.382385690215</v>
      </c>
      <c r="M26" s="21">
        <v>37.51808466466441</v>
      </c>
      <c r="N26" s="21">
        <v>4.33768837669965</v>
      </c>
      <c r="O26" s="21">
        <v>14.876669840835222</v>
      </c>
      <c r="P26" s="21">
        <v>14.013373558253244</v>
      </c>
      <c r="Q26" s="22">
        <v>203.38326135612724</v>
      </c>
      <c r="R26" s="23">
        <v>12.115915726670567</v>
      </c>
      <c r="S26" s="21" t="s">
        <v>64</v>
      </c>
      <c r="T26" s="22" t="s">
        <v>64</v>
      </c>
      <c r="U26" s="24">
        <v>48.8040722646654</v>
      </c>
      <c r="V26" s="24">
        <v>0</v>
      </c>
      <c r="W26" s="24">
        <v>1217.6951588019385</v>
      </c>
      <c r="X26" s="24">
        <v>83.65399998645998</v>
      </c>
      <c r="Y26" s="25">
        <f t="shared" si="1"/>
        <v>1301.3491587883984</v>
      </c>
    </row>
    <row r="27" spans="1:25" ht="15">
      <c r="A27" s="15">
        <v>23</v>
      </c>
      <c r="B27" s="51" t="s">
        <v>18</v>
      </c>
      <c r="C27" s="26">
        <v>36.431999999999995</v>
      </c>
      <c r="D27" s="18">
        <v>2.014</v>
      </c>
      <c r="E27" s="18">
        <v>28.781</v>
      </c>
      <c r="F27" s="18">
        <v>0</v>
      </c>
      <c r="G27" s="18">
        <v>0.032</v>
      </c>
      <c r="H27" s="18">
        <v>28.749</v>
      </c>
      <c r="I27" s="19">
        <v>5.637</v>
      </c>
      <c r="J27" s="20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9">
        <v>0</v>
      </c>
      <c r="R27" s="27">
        <v>0</v>
      </c>
      <c r="S27" s="18">
        <v>0</v>
      </c>
      <c r="T27" s="19">
        <v>0</v>
      </c>
      <c r="U27" s="28">
        <v>0</v>
      </c>
      <c r="V27" s="28">
        <v>0</v>
      </c>
      <c r="W27" s="28">
        <v>36.431999999999995</v>
      </c>
      <c r="X27" s="28">
        <v>0</v>
      </c>
      <c r="Y27" s="25">
        <f t="shared" si="1"/>
        <v>36.431999999999995</v>
      </c>
    </row>
    <row r="28" spans="1:25" ht="15">
      <c r="A28" s="15">
        <v>24</v>
      </c>
      <c r="B28" s="16" t="s">
        <v>19</v>
      </c>
      <c r="C28" s="26">
        <v>31.78</v>
      </c>
      <c r="D28" s="18">
        <v>14.7</v>
      </c>
      <c r="E28" s="18">
        <v>12.64</v>
      </c>
      <c r="F28" s="18">
        <v>0.85</v>
      </c>
      <c r="G28" s="18">
        <v>4.6</v>
      </c>
      <c r="H28" s="18">
        <v>7.19</v>
      </c>
      <c r="I28" s="19">
        <v>4.44</v>
      </c>
      <c r="J28" s="20">
        <v>14.96</v>
      </c>
      <c r="K28" s="18">
        <v>4.63</v>
      </c>
      <c r="L28" s="18">
        <v>0</v>
      </c>
      <c r="M28" s="18">
        <v>0.93</v>
      </c>
      <c r="N28" s="18">
        <v>0.04</v>
      </c>
      <c r="O28" s="18">
        <v>1.89</v>
      </c>
      <c r="P28" s="18">
        <v>0.18</v>
      </c>
      <c r="Q28" s="19">
        <v>7.29</v>
      </c>
      <c r="R28" s="27">
        <v>0.21</v>
      </c>
      <c r="S28" s="18">
        <v>0.21</v>
      </c>
      <c r="T28" s="19">
        <v>0</v>
      </c>
      <c r="U28" s="28">
        <v>0</v>
      </c>
      <c r="V28" s="28">
        <v>7.58</v>
      </c>
      <c r="W28" s="28">
        <v>54.53</v>
      </c>
      <c r="X28" s="28">
        <v>0.34</v>
      </c>
      <c r="Y28" s="25">
        <f t="shared" si="1"/>
        <v>54.870000000000005</v>
      </c>
    </row>
    <row r="29" spans="1:25" ht="15">
      <c r="A29" s="4">
        <v>25</v>
      </c>
      <c r="B29" s="16" t="s">
        <v>20</v>
      </c>
      <c r="C29" s="26">
        <v>21.23575251</v>
      </c>
      <c r="D29" s="18">
        <v>12.39035907</v>
      </c>
      <c r="E29" s="18">
        <v>4.1422154</v>
      </c>
      <c r="F29" s="18">
        <v>0</v>
      </c>
      <c r="G29" s="18">
        <v>4.0062224</v>
      </c>
      <c r="H29" s="18">
        <v>0.135993</v>
      </c>
      <c r="I29" s="19">
        <v>4.70317804</v>
      </c>
      <c r="J29" s="20">
        <v>108.10125040000001</v>
      </c>
      <c r="K29" s="18">
        <v>90.90779697</v>
      </c>
      <c r="L29" s="18">
        <v>0</v>
      </c>
      <c r="M29" s="18">
        <v>1.3569312</v>
      </c>
      <c r="N29" s="18">
        <v>0</v>
      </c>
      <c r="O29" s="18">
        <v>0</v>
      </c>
      <c r="P29" s="18">
        <v>1.62052065</v>
      </c>
      <c r="Q29" s="19">
        <v>14.21600158</v>
      </c>
      <c r="R29" s="27">
        <v>0.49194243</v>
      </c>
      <c r="S29" s="18">
        <v>0.49194243</v>
      </c>
      <c r="T29" s="19">
        <v>0</v>
      </c>
      <c r="U29" s="28">
        <v>4.5</v>
      </c>
      <c r="V29" s="28">
        <v>13.76081977</v>
      </c>
      <c r="W29" s="28">
        <v>148.08976511000003</v>
      </c>
      <c r="X29" s="28">
        <v>0</v>
      </c>
      <c r="Y29" s="25">
        <f t="shared" si="1"/>
        <v>148.08976511000003</v>
      </c>
    </row>
    <row r="30" spans="1:25" ht="15">
      <c r="A30" s="15">
        <v>26</v>
      </c>
      <c r="B30" s="16" t="s">
        <v>21</v>
      </c>
      <c r="C30" s="26">
        <v>54.090999999999994</v>
      </c>
      <c r="D30" s="18">
        <v>36.57</v>
      </c>
      <c r="E30" s="18">
        <v>17.31</v>
      </c>
      <c r="F30" s="18">
        <v>0</v>
      </c>
      <c r="G30" s="18">
        <v>0</v>
      </c>
      <c r="H30" s="18">
        <v>17.31</v>
      </c>
      <c r="I30" s="19">
        <v>0.211</v>
      </c>
      <c r="J30" s="20">
        <v>32.751999999999995</v>
      </c>
      <c r="K30" s="18">
        <v>4.818</v>
      </c>
      <c r="L30" s="18">
        <v>0.005</v>
      </c>
      <c r="M30" s="18">
        <v>1.936</v>
      </c>
      <c r="N30" s="18">
        <v>2.471</v>
      </c>
      <c r="O30" s="18">
        <v>1.461</v>
      </c>
      <c r="P30" s="18">
        <v>2.731</v>
      </c>
      <c r="Q30" s="19">
        <v>19.33</v>
      </c>
      <c r="R30" s="27">
        <v>7.87</v>
      </c>
      <c r="S30" s="18">
        <v>7.87</v>
      </c>
      <c r="T30" s="19">
        <v>0</v>
      </c>
      <c r="U30" s="28">
        <v>0</v>
      </c>
      <c r="V30" s="28">
        <v>0</v>
      </c>
      <c r="W30" s="28">
        <v>94.713</v>
      </c>
      <c r="X30" s="28">
        <v>0</v>
      </c>
      <c r="Y30" s="25">
        <f t="shared" si="1"/>
        <v>94.713</v>
      </c>
    </row>
    <row r="31" spans="1:25" ht="15">
      <c r="A31" s="15">
        <v>27</v>
      </c>
      <c r="B31" s="16" t="s">
        <v>22</v>
      </c>
      <c r="C31" s="26">
        <v>425.957</v>
      </c>
      <c r="D31" s="18">
        <v>101.305</v>
      </c>
      <c r="E31" s="18">
        <v>104.213</v>
      </c>
      <c r="F31" s="18" t="s">
        <v>64</v>
      </c>
      <c r="G31" s="18" t="s">
        <v>64</v>
      </c>
      <c r="H31" s="18" t="s">
        <v>64</v>
      </c>
      <c r="I31" s="19">
        <v>220.439</v>
      </c>
      <c r="J31" s="20">
        <v>254.363</v>
      </c>
      <c r="K31" s="18" t="s">
        <v>64</v>
      </c>
      <c r="L31" s="18" t="s">
        <v>64</v>
      </c>
      <c r="M31" s="18" t="s">
        <v>64</v>
      </c>
      <c r="N31" s="18" t="s">
        <v>64</v>
      </c>
      <c r="O31" s="18" t="s">
        <v>64</v>
      </c>
      <c r="P31" s="18" t="s">
        <v>64</v>
      </c>
      <c r="Q31" s="19" t="s">
        <v>64</v>
      </c>
      <c r="R31" s="27">
        <v>3.418</v>
      </c>
      <c r="S31" s="18" t="s">
        <v>64</v>
      </c>
      <c r="T31" s="19" t="s">
        <v>64</v>
      </c>
      <c r="U31" s="28">
        <v>1.175</v>
      </c>
      <c r="V31" s="28">
        <v>0</v>
      </c>
      <c r="W31" s="28">
        <v>684.9129999999999</v>
      </c>
      <c r="X31" s="28">
        <v>38.78</v>
      </c>
      <c r="Y31" s="25">
        <f t="shared" si="1"/>
        <v>723.6929999999999</v>
      </c>
    </row>
    <row r="32" spans="1:25" ht="15">
      <c r="A32" s="4">
        <v>28</v>
      </c>
      <c r="B32" s="16" t="s">
        <v>23</v>
      </c>
      <c r="C32" s="26">
        <v>1443.2179537528993</v>
      </c>
      <c r="D32" s="18">
        <v>581.6770807700059</v>
      </c>
      <c r="E32" s="18">
        <v>815.4074198628934</v>
      </c>
      <c r="F32" s="18">
        <v>160.88875505499996</v>
      </c>
      <c r="G32" s="18">
        <v>92.30699814999996</v>
      </c>
      <c r="H32" s="18">
        <v>562.2116666578935</v>
      </c>
      <c r="I32" s="19">
        <v>46.13345312000001</v>
      </c>
      <c r="J32" s="20">
        <v>592.7038747299998</v>
      </c>
      <c r="K32" s="18">
        <v>143.4770646500002</v>
      </c>
      <c r="L32" s="18">
        <v>7.32878294</v>
      </c>
      <c r="M32" s="18">
        <v>22.75800801</v>
      </c>
      <c r="N32" s="18">
        <v>5.22721501</v>
      </c>
      <c r="O32" s="18">
        <v>7.67274312</v>
      </c>
      <c r="P32" s="18">
        <v>52.42259380999998</v>
      </c>
      <c r="Q32" s="19">
        <v>353.81746718999966</v>
      </c>
      <c r="R32" s="27">
        <v>34.30671123</v>
      </c>
      <c r="S32" s="18">
        <v>34.30671123</v>
      </c>
      <c r="T32" s="19">
        <v>0</v>
      </c>
      <c r="U32" s="28">
        <v>0.9866839299999999</v>
      </c>
      <c r="V32" s="28">
        <v>0</v>
      </c>
      <c r="W32" s="28">
        <v>2071.215223642899</v>
      </c>
      <c r="X32" s="28">
        <v>154.031979559104</v>
      </c>
      <c r="Y32" s="25">
        <f t="shared" si="1"/>
        <v>2225.247203202003</v>
      </c>
    </row>
    <row r="33" spans="1:25" ht="15">
      <c r="A33" s="15">
        <v>29</v>
      </c>
      <c r="B33" s="16" t="s">
        <v>24</v>
      </c>
      <c r="C33" s="26">
        <v>111.45</v>
      </c>
      <c r="D33" s="18">
        <v>56.37</v>
      </c>
      <c r="E33" s="18">
        <v>55.08</v>
      </c>
      <c r="F33" s="18">
        <v>2.89</v>
      </c>
      <c r="G33" s="18">
        <v>0</v>
      </c>
      <c r="H33" s="18">
        <v>52.19</v>
      </c>
      <c r="I33" s="19">
        <v>0</v>
      </c>
      <c r="J33" s="20">
        <v>1.9</v>
      </c>
      <c r="K33" s="18" t="s">
        <v>64</v>
      </c>
      <c r="L33" s="18" t="s">
        <v>64</v>
      </c>
      <c r="M33" s="18" t="s">
        <v>64</v>
      </c>
      <c r="N33" s="18" t="s">
        <v>64</v>
      </c>
      <c r="O33" s="18" t="s">
        <v>64</v>
      </c>
      <c r="P33" s="18" t="s">
        <v>64</v>
      </c>
      <c r="Q33" s="19" t="s">
        <v>64</v>
      </c>
      <c r="R33" s="27">
        <v>0.53</v>
      </c>
      <c r="S33" s="18" t="s">
        <v>64</v>
      </c>
      <c r="T33" s="19" t="s">
        <v>64</v>
      </c>
      <c r="U33" s="28">
        <v>0</v>
      </c>
      <c r="V33" s="28">
        <v>0</v>
      </c>
      <c r="W33" s="28">
        <v>113.88</v>
      </c>
      <c r="X33" s="28">
        <v>0</v>
      </c>
      <c r="Y33" s="25">
        <f t="shared" si="1"/>
        <v>113.88</v>
      </c>
    </row>
    <row r="34" spans="1:25" ht="15">
      <c r="A34" s="15">
        <v>30</v>
      </c>
      <c r="B34" s="16" t="s">
        <v>25</v>
      </c>
      <c r="C34" s="26">
        <v>302.5</v>
      </c>
      <c r="D34" s="18">
        <v>0</v>
      </c>
      <c r="E34" s="18">
        <v>250</v>
      </c>
      <c r="F34" s="18" t="s">
        <v>64</v>
      </c>
      <c r="G34" s="18" t="s">
        <v>64</v>
      </c>
      <c r="H34" s="18" t="s">
        <v>64</v>
      </c>
      <c r="I34" s="19">
        <v>52.5</v>
      </c>
      <c r="J34" s="20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9">
        <v>0</v>
      </c>
      <c r="R34" s="27">
        <v>0</v>
      </c>
      <c r="S34" s="18">
        <v>0</v>
      </c>
      <c r="T34" s="19">
        <v>0</v>
      </c>
      <c r="U34" s="28">
        <v>0</v>
      </c>
      <c r="V34" s="28">
        <v>0</v>
      </c>
      <c r="W34" s="28">
        <v>302.5</v>
      </c>
      <c r="X34" s="28">
        <v>0</v>
      </c>
      <c r="Y34" s="25">
        <f t="shared" si="1"/>
        <v>302.5</v>
      </c>
    </row>
    <row r="35" spans="1:25" ht="15">
      <c r="A35" s="4">
        <v>31</v>
      </c>
      <c r="B35" s="16" t="s">
        <v>26</v>
      </c>
      <c r="C35" s="26">
        <v>35.15</v>
      </c>
      <c r="D35" s="18">
        <v>19.04</v>
      </c>
      <c r="E35" s="18">
        <v>12.82</v>
      </c>
      <c r="F35" s="18">
        <v>1.39</v>
      </c>
      <c r="G35" s="18">
        <v>7.28</v>
      </c>
      <c r="H35" s="18">
        <v>4.15</v>
      </c>
      <c r="I35" s="19">
        <v>3.29</v>
      </c>
      <c r="J35" s="20">
        <v>10.32</v>
      </c>
      <c r="K35" s="18">
        <v>0.38</v>
      </c>
      <c r="L35" s="18">
        <v>0.37</v>
      </c>
      <c r="M35" s="18">
        <v>0.42</v>
      </c>
      <c r="N35" s="18">
        <v>2.07</v>
      </c>
      <c r="O35" s="18">
        <v>0.85</v>
      </c>
      <c r="P35" s="18">
        <v>0.06</v>
      </c>
      <c r="Q35" s="19">
        <v>6.17</v>
      </c>
      <c r="R35" s="27">
        <v>1.01</v>
      </c>
      <c r="S35" s="18">
        <v>0.96</v>
      </c>
      <c r="T35" s="19">
        <v>0.05</v>
      </c>
      <c r="U35" s="28">
        <v>0.24</v>
      </c>
      <c r="V35" s="28">
        <v>0.9</v>
      </c>
      <c r="W35" s="28">
        <v>47.62</v>
      </c>
      <c r="X35" s="28">
        <v>1.1</v>
      </c>
      <c r="Y35" s="25">
        <f t="shared" si="1"/>
        <v>48.72</v>
      </c>
    </row>
    <row r="36" spans="1:25" ht="15">
      <c r="A36" s="15">
        <v>32</v>
      </c>
      <c r="B36" s="16" t="s">
        <v>27</v>
      </c>
      <c r="C36" s="26">
        <v>274.7549260468784</v>
      </c>
      <c r="D36" s="18">
        <v>38.6387530554</v>
      </c>
      <c r="E36" s="18">
        <v>149.042532598</v>
      </c>
      <c r="F36" s="18">
        <v>0</v>
      </c>
      <c r="G36" s="18">
        <v>15.51888768</v>
      </c>
      <c r="H36" s="18">
        <v>133.523644918</v>
      </c>
      <c r="I36" s="19">
        <v>87.0736403934784</v>
      </c>
      <c r="J36" s="20">
        <v>646.7189190485578</v>
      </c>
      <c r="K36" s="18">
        <v>121.8283064</v>
      </c>
      <c r="L36" s="18">
        <v>17.5953258985578</v>
      </c>
      <c r="M36" s="18">
        <v>183.45920348</v>
      </c>
      <c r="N36" s="18">
        <v>19.78750889</v>
      </c>
      <c r="O36" s="18">
        <v>0</v>
      </c>
      <c r="P36" s="18">
        <v>15.98500295</v>
      </c>
      <c r="Q36" s="19">
        <v>288.06357143</v>
      </c>
      <c r="R36" s="27">
        <v>58.65157245</v>
      </c>
      <c r="S36" s="18" t="s">
        <v>64</v>
      </c>
      <c r="T36" s="19" t="s">
        <v>64</v>
      </c>
      <c r="U36" s="28">
        <v>33.969297901</v>
      </c>
      <c r="V36" s="28">
        <v>1</v>
      </c>
      <c r="W36" s="28">
        <v>1015.0947154464362</v>
      </c>
      <c r="X36" s="28">
        <v>0</v>
      </c>
      <c r="Y36" s="25">
        <f t="shared" si="1"/>
        <v>1015.0947154464362</v>
      </c>
    </row>
    <row r="37" spans="1:25" ht="15">
      <c r="A37" s="15">
        <v>33</v>
      </c>
      <c r="B37" s="16" t="s">
        <v>28</v>
      </c>
      <c r="C37" s="26">
        <v>13.39</v>
      </c>
      <c r="D37" s="18">
        <v>4.5</v>
      </c>
      <c r="E37" s="18">
        <v>6.99</v>
      </c>
      <c r="F37" s="18">
        <v>0</v>
      </c>
      <c r="G37" s="18">
        <v>0.88</v>
      </c>
      <c r="H37" s="18">
        <v>6.11</v>
      </c>
      <c r="I37" s="19">
        <v>1.9</v>
      </c>
      <c r="J37" s="20">
        <v>191.16</v>
      </c>
      <c r="K37" s="18">
        <v>26.78</v>
      </c>
      <c r="L37" s="18">
        <v>0</v>
      </c>
      <c r="M37" s="18">
        <v>66.24</v>
      </c>
      <c r="N37" s="18">
        <v>55.48</v>
      </c>
      <c r="O37" s="18">
        <v>0</v>
      </c>
      <c r="P37" s="18">
        <v>0.71</v>
      </c>
      <c r="Q37" s="19">
        <v>41.95</v>
      </c>
      <c r="R37" s="27">
        <v>5.79</v>
      </c>
      <c r="S37" s="18">
        <v>2.59</v>
      </c>
      <c r="T37" s="19">
        <v>3.2</v>
      </c>
      <c r="U37" s="28">
        <v>0</v>
      </c>
      <c r="V37" s="28">
        <v>1.43</v>
      </c>
      <c r="W37" s="28">
        <v>211.77</v>
      </c>
      <c r="X37" s="28">
        <v>0</v>
      </c>
      <c r="Y37" s="25">
        <f t="shared" si="1"/>
        <v>211.77</v>
      </c>
    </row>
    <row r="38" spans="1:25" ht="15">
      <c r="A38" s="4">
        <v>34</v>
      </c>
      <c r="B38" s="16" t="s">
        <v>67</v>
      </c>
      <c r="C38" s="26">
        <f>'[1]VFS'!$C$10</f>
        <v>388.3</v>
      </c>
      <c r="D38" s="18">
        <f>'[1]VFS'!$C$12</f>
        <v>2.14</v>
      </c>
      <c r="E38" s="18">
        <f>'[1]VFS'!$C$13</f>
        <v>341.18</v>
      </c>
      <c r="F38" s="18">
        <f>'[1]VFS'!$C$14</f>
        <v>0</v>
      </c>
      <c r="G38" s="18">
        <f>'[1]VFS'!$C$15</f>
        <v>0</v>
      </c>
      <c r="H38" s="18">
        <f>'[1]VFS'!$C$16</f>
        <v>341.18</v>
      </c>
      <c r="I38" s="19">
        <f>'[1]VFS'!$C$17</f>
        <v>44.98</v>
      </c>
      <c r="J38" s="20">
        <f>'[1]VFS'!$C$18</f>
        <v>51.06</v>
      </c>
      <c r="K38" s="18">
        <f>'[1]VFS'!$C$19</f>
        <v>50.93</v>
      </c>
      <c r="L38" s="18">
        <f>'[1]VFS'!$C$20</f>
        <v>0</v>
      </c>
      <c r="M38" s="18">
        <f>'[1]VFS'!$C$21</f>
        <v>0</v>
      </c>
      <c r="N38" s="18">
        <f>'[1]VFS'!$C$22</f>
        <v>0</v>
      </c>
      <c r="O38" s="18">
        <f>'[1]VFS'!$C$23</f>
        <v>0</v>
      </c>
      <c r="P38" s="18">
        <f>'[1]VFS'!$C$24</f>
        <v>0.13</v>
      </c>
      <c r="Q38" s="19">
        <f>'[1]VFS'!$C$25</f>
        <v>0</v>
      </c>
      <c r="R38" s="27">
        <f>'[1]VFS'!$C$26</f>
        <v>0.23</v>
      </c>
      <c r="S38" s="18">
        <f>'[1]VFS'!$C$27</f>
        <v>0.23</v>
      </c>
      <c r="T38" s="19">
        <f>'[1]VFS'!$C$28</f>
        <v>0</v>
      </c>
      <c r="U38" s="28">
        <f>'[1]VFS'!$C$29</f>
        <v>0</v>
      </c>
      <c r="V38" s="28">
        <f>'[1]VFS'!$C$30</f>
        <v>0.68</v>
      </c>
      <c r="W38" s="28">
        <f>'[1]VFS'!$C$31</f>
        <v>440.27000000000004</v>
      </c>
      <c r="X38" s="28">
        <f>'[1]VFS'!$C$33</f>
        <v>0</v>
      </c>
      <c r="Y38" s="25">
        <f>SUM(W38:X38)</f>
        <v>440.27000000000004</v>
      </c>
    </row>
    <row r="39" spans="1:25" ht="15">
      <c r="A39" s="15">
        <v>35</v>
      </c>
      <c r="B39" s="16" t="s">
        <v>29</v>
      </c>
      <c r="C39" s="26">
        <v>707.34</v>
      </c>
      <c r="D39" s="18">
        <v>178.35</v>
      </c>
      <c r="E39" s="18">
        <v>528.21</v>
      </c>
      <c r="F39" s="18">
        <v>27.12</v>
      </c>
      <c r="G39" s="18">
        <v>49.66</v>
      </c>
      <c r="H39" s="18">
        <v>451.43</v>
      </c>
      <c r="I39" s="19">
        <v>0.78</v>
      </c>
      <c r="J39" s="20">
        <v>327.23799999999994</v>
      </c>
      <c r="K39" s="18">
        <v>135.986</v>
      </c>
      <c r="L39" s="18">
        <v>30.071</v>
      </c>
      <c r="M39" s="18">
        <v>12.964</v>
      </c>
      <c r="N39" s="18">
        <v>27.996</v>
      </c>
      <c r="O39" s="18">
        <v>1.153</v>
      </c>
      <c r="P39" s="18">
        <v>10.295</v>
      </c>
      <c r="Q39" s="19">
        <v>108.773</v>
      </c>
      <c r="R39" s="27">
        <v>9.91</v>
      </c>
      <c r="S39" s="18">
        <v>9.91</v>
      </c>
      <c r="T39" s="19">
        <v>0</v>
      </c>
      <c r="U39" s="28">
        <v>0</v>
      </c>
      <c r="V39" s="28">
        <v>33.83</v>
      </c>
      <c r="W39" s="28">
        <v>1078.318</v>
      </c>
      <c r="X39" s="28">
        <v>0</v>
      </c>
      <c r="Y39" s="25">
        <f t="shared" si="1"/>
        <v>1078.318</v>
      </c>
    </row>
    <row r="40" spans="1:25" ht="15.75" thickBot="1">
      <c r="A40" s="15">
        <v>36</v>
      </c>
      <c r="B40" s="16" t="s">
        <v>30</v>
      </c>
      <c r="C40" s="26">
        <v>406.9307318099999</v>
      </c>
      <c r="D40" s="18">
        <v>317.0695185999999</v>
      </c>
      <c r="E40" s="18">
        <v>87.05957036999993</v>
      </c>
      <c r="F40" s="18">
        <v>0</v>
      </c>
      <c r="G40" s="18">
        <v>87.05957036999993</v>
      </c>
      <c r="H40" s="18">
        <v>0</v>
      </c>
      <c r="I40" s="19">
        <v>2.8016428399999995</v>
      </c>
      <c r="J40" s="20">
        <v>4.72295916</v>
      </c>
      <c r="K40" s="18">
        <v>0.38078835</v>
      </c>
      <c r="L40" s="18">
        <v>0</v>
      </c>
      <c r="M40" s="18">
        <v>0</v>
      </c>
      <c r="N40" s="18">
        <v>0.011575</v>
      </c>
      <c r="O40" s="18">
        <v>0.8197</v>
      </c>
      <c r="P40" s="18">
        <v>0.69267292</v>
      </c>
      <c r="Q40" s="19">
        <v>2.81822289</v>
      </c>
      <c r="R40" s="27">
        <v>1.29840413</v>
      </c>
      <c r="S40" s="18">
        <v>1.29840413</v>
      </c>
      <c r="T40" s="19">
        <v>0</v>
      </c>
      <c r="U40" s="28">
        <v>0</v>
      </c>
      <c r="V40" s="28">
        <v>0</v>
      </c>
      <c r="W40" s="28">
        <v>412.9520950999999</v>
      </c>
      <c r="X40" s="28">
        <v>0</v>
      </c>
      <c r="Y40" s="25">
        <f t="shared" si="1"/>
        <v>412.9520950999999</v>
      </c>
    </row>
    <row r="41" spans="1:25" ht="17.25" thickBot="1" thickTop="1">
      <c r="A41" s="43"/>
      <c r="B41" s="65" t="s">
        <v>60</v>
      </c>
      <c r="C41" s="44">
        <f>SUM(C5:C40)</f>
        <v>11899.436860249087</v>
      </c>
      <c r="D41" s="44">
        <f>SUM(D5:D40)</f>
        <v>4027.3547641908276</v>
      </c>
      <c r="E41" s="44">
        <f>SUM(E5:E40)</f>
        <v>6260.862177262164</v>
      </c>
      <c r="F41" s="44">
        <f>SUM(F5:F40)</f>
        <v>280.27684887634933</v>
      </c>
      <c r="G41" s="44">
        <f>SUM(G5:G40)</f>
        <v>878.9792255078177</v>
      </c>
      <c r="H41" s="44">
        <f>SUM(H5:H40)</f>
        <v>3598.193102877996</v>
      </c>
      <c r="I41" s="44">
        <f>SUM(I5:I40)</f>
        <v>1287.0805294960978</v>
      </c>
      <c r="J41" s="44">
        <f>SUM(J5:J40)</f>
        <v>6450.130519160131</v>
      </c>
      <c r="K41" s="44">
        <f>SUM(K5:K40)</f>
        <v>1357.1174423033892</v>
      </c>
      <c r="L41" s="44">
        <f>SUM(L5:L40)</f>
        <v>198.18868229581528</v>
      </c>
      <c r="M41" s="44">
        <f>SUM(M5:M40)</f>
        <v>469.39918436262013</v>
      </c>
      <c r="N41" s="44">
        <f>SUM(N5:N40)</f>
        <v>209.37165862252496</v>
      </c>
      <c r="O41" s="44">
        <f>SUM(O5:O40)</f>
        <v>72.54269574606357</v>
      </c>
      <c r="P41" s="44">
        <f>SUM(P5:P40)</f>
        <v>212.48431114884752</v>
      </c>
      <c r="Q41" s="44">
        <f>SUM(Q5:Q40)</f>
        <v>2470.3590484708716</v>
      </c>
      <c r="R41" s="44">
        <f>SUM(R5:R40)</f>
        <v>342.0031111558703</v>
      </c>
      <c r="S41" s="44">
        <f>SUM(S5:S40)</f>
        <v>217.28716292567577</v>
      </c>
      <c r="T41" s="44">
        <f>SUM(T5:T40)</f>
        <v>20.64204300352388</v>
      </c>
      <c r="U41" s="44">
        <f>SUM(U5:U40)</f>
        <v>578.6241625356654</v>
      </c>
      <c r="V41" s="44">
        <f>SUM(V5:V40)</f>
        <v>133.57693728141123</v>
      </c>
      <c r="W41" s="44">
        <f>SUM(W5:W40)</f>
        <v>19403.77698870217</v>
      </c>
      <c r="X41" s="44">
        <f>SUM(X5:X40)</f>
        <v>2030.6045024546597</v>
      </c>
      <c r="Y41" s="44">
        <f>SUM(Y5:Y40)</f>
        <v>21434.381491156837</v>
      </c>
    </row>
    <row r="42" spans="2:25" ht="14.25" thickBot="1" thickTop="1">
      <c r="B42" s="66" t="s">
        <v>66</v>
      </c>
      <c r="C42" s="50">
        <f>SUM(D42,E42,I42)</f>
        <v>12090</v>
      </c>
      <c r="D42" s="50">
        <v>4350</v>
      </c>
      <c r="E42" s="50">
        <f>SUM(F42:H42)</f>
        <v>6400</v>
      </c>
      <c r="F42" s="50">
        <v>410</v>
      </c>
      <c r="G42" s="50">
        <v>1320</v>
      </c>
      <c r="H42" s="50">
        <v>4670</v>
      </c>
      <c r="I42" s="50">
        <v>1340</v>
      </c>
      <c r="J42" s="50">
        <v>6450</v>
      </c>
      <c r="K42" s="50"/>
      <c r="L42" s="50"/>
      <c r="M42" s="50"/>
      <c r="N42" s="50"/>
      <c r="O42" s="50"/>
      <c r="P42" s="50"/>
      <c r="Q42" s="50"/>
      <c r="R42" s="50">
        <v>370</v>
      </c>
      <c r="S42" s="50"/>
      <c r="T42" s="50"/>
      <c r="U42" s="50">
        <v>580</v>
      </c>
      <c r="V42" s="50">
        <v>140</v>
      </c>
      <c r="W42" s="50">
        <f>SUM(C42,J42,R42,U42,V42)</f>
        <v>19630</v>
      </c>
      <c r="X42" s="50">
        <v>2030.6</v>
      </c>
      <c r="Y42" s="50">
        <f>SUM(W42:X42)</f>
        <v>21660.6</v>
      </c>
    </row>
    <row r="43" spans="2:25" ht="14.25" thickBot="1" thickTop="1">
      <c r="B43" s="68">
        <v>2005</v>
      </c>
      <c r="C43" s="50">
        <f>SUM(D43,E43,I43)</f>
        <v>8800</v>
      </c>
      <c r="D43" s="50">
        <v>2755</v>
      </c>
      <c r="E43" s="50">
        <f>SUM(F43:H43)</f>
        <v>5340</v>
      </c>
      <c r="F43" s="50">
        <v>915</v>
      </c>
      <c r="G43" s="50">
        <v>1200</v>
      </c>
      <c r="H43" s="50">
        <v>3225</v>
      </c>
      <c r="I43" s="50">
        <v>705</v>
      </c>
      <c r="J43" s="50">
        <v>4260</v>
      </c>
      <c r="K43" s="50"/>
      <c r="L43" s="50"/>
      <c r="M43" s="50"/>
      <c r="N43" s="50"/>
      <c r="O43" s="50"/>
      <c r="P43" s="50"/>
      <c r="Q43" s="50"/>
      <c r="R43" s="50">
        <v>325</v>
      </c>
      <c r="S43" s="50"/>
      <c r="T43" s="50"/>
      <c r="U43" s="50">
        <v>350</v>
      </c>
      <c r="V43" s="50">
        <v>85</v>
      </c>
      <c r="W43" s="50">
        <f>SUM(C43,J43,R43,U43,V43)</f>
        <v>13820</v>
      </c>
      <c r="X43" s="50">
        <v>2460</v>
      </c>
      <c r="Y43" s="50">
        <f>SUM(W43:X43)</f>
        <v>16280</v>
      </c>
    </row>
    <row r="44" spans="2:25" ht="13.5" thickBot="1">
      <c r="B44" s="67" t="s">
        <v>61</v>
      </c>
      <c r="C44" s="48">
        <f aca="true" t="shared" si="2" ref="C44:J44">(C42-C43)/C43</f>
        <v>0.37386363636363634</v>
      </c>
      <c r="D44" s="48">
        <f t="shared" si="2"/>
        <v>0.5789473684210527</v>
      </c>
      <c r="E44" s="48">
        <f t="shared" si="2"/>
        <v>0.19850187265917604</v>
      </c>
      <c r="F44" s="48">
        <f t="shared" si="2"/>
        <v>-0.5519125683060109</v>
      </c>
      <c r="G44" s="48">
        <f t="shared" si="2"/>
        <v>0.1</v>
      </c>
      <c r="H44" s="48">
        <f t="shared" si="2"/>
        <v>0.448062015503876</v>
      </c>
      <c r="I44" s="48">
        <f t="shared" si="2"/>
        <v>0.900709219858156</v>
      </c>
      <c r="J44" s="48">
        <f t="shared" si="2"/>
        <v>0.5140845070422535</v>
      </c>
      <c r="K44" s="48"/>
      <c r="L44" s="48"/>
      <c r="M44" s="48"/>
      <c r="N44" s="48"/>
      <c r="O44" s="48"/>
      <c r="P44" s="48"/>
      <c r="Q44" s="48"/>
      <c r="R44" s="48">
        <f>(R42-R43)/R43</f>
        <v>0.13846153846153847</v>
      </c>
      <c r="S44" s="48"/>
      <c r="T44" s="48"/>
      <c r="U44" s="48">
        <f>(U42-U43)/U43</f>
        <v>0.6571428571428571</v>
      </c>
      <c r="V44" s="48">
        <f>(V42-V43)/V43</f>
        <v>0.6470588235294118</v>
      </c>
      <c r="W44" s="48">
        <f>(W42-W43)/W43</f>
        <v>0.4204052098408104</v>
      </c>
      <c r="X44" s="49">
        <f>(X42-X43)/X43</f>
        <v>-0.17455284552845532</v>
      </c>
      <c r="Y44" s="49">
        <f>(Y42-Y43)/Y43</f>
        <v>0.3305036855036854</v>
      </c>
    </row>
    <row r="45" spans="1:25" ht="15.75">
      <c r="A45" s="1"/>
      <c r="B45" s="5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1"/>
    </row>
    <row r="46" spans="1:25" ht="15">
      <c r="A46" s="1"/>
      <c r="B46" s="69" t="s">
        <v>62</v>
      </c>
      <c r="C46" s="69"/>
      <c r="D46" s="69"/>
      <c r="E46" s="69"/>
      <c r="F46" s="69"/>
      <c r="G46" s="69"/>
      <c r="H46" s="69"/>
      <c r="I46" s="69"/>
      <c r="J46" s="69"/>
      <c r="K46" s="46"/>
      <c r="L46" s="46"/>
      <c r="M46" s="46"/>
      <c r="N46" s="46"/>
      <c r="O46" s="46"/>
      <c r="P46" s="46"/>
      <c r="Q46" s="46"/>
      <c r="R46" s="45"/>
      <c r="S46" s="46"/>
      <c r="T46" s="46"/>
      <c r="U46" s="45"/>
      <c r="V46" s="45"/>
      <c r="W46" s="47"/>
      <c r="X46" s="45"/>
      <c r="Y46" s="1"/>
    </row>
    <row r="47" spans="1:24" ht="12.75">
      <c r="A47" s="1"/>
      <c r="B47" s="70" t="s">
        <v>63</v>
      </c>
      <c r="C47" s="70"/>
      <c r="D47" s="70"/>
      <c r="E47" s="70"/>
      <c r="F47" s="70"/>
      <c r="G47" s="70"/>
      <c r="H47" s="70"/>
      <c r="I47" s="70"/>
      <c r="J47" s="7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2.75">
      <c r="B48" s="52"/>
    </row>
    <row r="49" ht="12.75">
      <c r="B49" s="52"/>
    </row>
  </sheetData>
  <autoFilter ref="A4:Y41"/>
  <printOptions horizontalCentered="1" verticalCentered="1"/>
  <pageMargins left="0.23" right="0.19" top="0.984251968503937" bottom="0.984251968503937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Tomasz Woźniak</cp:lastModifiedBy>
  <cp:lastPrinted>2007-03-23T11:11:56Z</cp:lastPrinted>
  <dcterms:created xsi:type="dcterms:W3CDTF">2007-01-22T12:12:39Z</dcterms:created>
  <dcterms:modified xsi:type="dcterms:W3CDTF">2007-05-17T11:03:09Z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